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5_созыв\Решения_5_соз\Совет_заседания_2015\17_декабря_2015\Совет_17_декабря\56_Бюджет_2016_3_чт_газета_сайт\"/>
    </mc:Choice>
  </mc:AlternateContent>
  <bookViews>
    <workbookView xWindow="0" yWindow="0" windowWidth="11490" windowHeight="4650"/>
  </bookViews>
  <sheets>
    <sheet name="расходы по ВР" sheetId="1" r:id="rId1"/>
    <sheet name="1" sheetId="3" r:id="rId2"/>
  </sheets>
  <definedNames>
    <definedName name="_xlnm._FilterDatabase" localSheetId="0" hidden="1">'расходы по ВР'!$A$9:$K$147</definedName>
  </definedNames>
  <calcPr calcId="152511" calcOnSave="0"/>
</workbook>
</file>

<file path=xl/calcChain.xml><?xml version="1.0" encoding="utf-8"?>
<calcChain xmlns="http://schemas.openxmlformats.org/spreadsheetml/2006/main">
  <c r="I23" i="1" l="1"/>
  <c r="I37" i="1"/>
  <c r="I24" i="1"/>
  <c r="I95" i="1"/>
  <c r="I79" i="1"/>
  <c r="I137" i="1"/>
  <c r="I136" i="1" s="1"/>
  <c r="I135" i="1" s="1"/>
  <c r="I35" i="1"/>
  <c r="I34" i="1" s="1"/>
  <c r="I41" i="1"/>
  <c r="I45" i="1"/>
  <c r="I47" i="1"/>
  <c r="I49" i="1"/>
  <c r="I53" i="1"/>
  <c r="I55" i="1"/>
  <c r="I113" i="1"/>
  <c r="I107" i="1"/>
  <c r="I106" i="1" s="1"/>
  <c r="I109" i="1"/>
  <c r="I111" i="1"/>
  <c r="I87" i="1"/>
  <c r="I81" i="1"/>
  <c r="I77" i="1"/>
  <c r="I28" i="1"/>
  <c r="I124" i="1"/>
  <c r="I75" i="1"/>
  <c r="I74" i="1" s="1"/>
  <c r="I73" i="1" s="1"/>
  <c r="I145" i="1"/>
  <c r="I144" i="1" s="1"/>
  <c r="I143" i="1" s="1"/>
  <c r="I141" i="1"/>
  <c r="I140" i="1"/>
  <c r="I133" i="1"/>
  <c r="I131" i="1"/>
  <c r="I128" i="1"/>
  <c r="I127" i="1"/>
  <c r="I126" i="1" s="1"/>
  <c r="I122" i="1"/>
  <c r="I120" i="1"/>
  <c r="I117" i="1"/>
  <c r="I104" i="1"/>
  <c r="I103" i="1" s="1"/>
  <c r="I100" i="1"/>
  <c r="I99" i="1"/>
  <c r="I98" i="1"/>
  <c r="I93" i="1"/>
  <c r="I91" i="1"/>
  <c r="I89" i="1"/>
  <c r="I85" i="1"/>
  <c r="I83" i="1"/>
  <c r="I71" i="1"/>
  <c r="I70" i="1"/>
  <c r="I68" i="1"/>
  <c r="I67" i="1" s="1"/>
  <c r="I63" i="1" s="1"/>
  <c r="I65" i="1"/>
  <c r="I64" i="1"/>
  <c r="I61" i="1"/>
  <c r="I58" i="1" s="1"/>
  <c r="I57" i="1" s="1"/>
  <c r="I59" i="1"/>
  <c r="I32" i="1"/>
  <c r="I31" i="1"/>
  <c r="I18" i="1"/>
  <c r="I16" i="1"/>
  <c r="I15" i="1" s="1"/>
  <c r="I13" i="1"/>
  <c r="I12" i="1"/>
  <c r="I11" i="1" s="1"/>
  <c r="I10" i="1" s="1"/>
  <c r="I130" i="1"/>
  <c r="I116" i="1"/>
  <c r="I115" i="1"/>
  <c r="I102" i="1" l="1"/>
  <c r="I22" i="1"/>
  <c r="I21" i="1" s="1"/>
  <c r="I147" i="1" s="1"/>
</calcChain>
</file>

<file path=xl/sharedStrings.xml><?xml version="1.0" encoding="utf-8"?>
<sst xmlns="http://schemas.openxmlformats.org/spreadsheetml/2006/main" count="500" uniqueCount="285">
  <si>
    <t>Номер</t>
  </si>
  <si>
    <t>Наименование</t>
  </si>
  <si>
    <t>Код целевой статьи</t>
  </si>
  <si>
    <t>I.</t>
  </si>
  <si>
    <t>МУНИЦИПАЛЬНЫЙ СОВЕТ МУНИЦИПАЛЬНОГО ОБРАЗОВАНИЯ ГОРОД ПЕТЕРГОФ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</si>
  <si>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</si>
  <si>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</si>
  <si>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</si>
  <si>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</si>
  <si>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</si>
  <si>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</si>
  <si>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</si>
  <si>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</si>
  <si>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</si>
  <si>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</si>
  <si>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</si>
  <si>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</si>
  <si>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</si>
  <si>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</si>
  <si>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</si>
  <si>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</si>
  <si>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II.</t>
  </si>
  <si>
    <t xml:space="preserve">МЕСТНАЯ АДМИНИСТРАЦИЯ МУНИЦИПАЛЬНОГО ОБРАЗОВАНИЯ ГОРОД ПЕТЕРГОФ </t>
  </si>
  <si>
    <t>0104</t>
  </si>
  <si>
    <t>1.1.2.</t>
  </si>
  <si>
    <t>Резервные фонды</t>
  </si>
  <si>
    <t>0111</t>
  </si>
  <si>
    <t>1.3.3.</t>
  </si>
  <si>
    <t>1.3.3.1.</t>
  </si>
  <si>
    <t>2.</t>
  </si>
  <si>
    <t>НАЦИОНАЛЬНАЯ БЕЗОПАСНОСТЬ И ПРАВООХРАНИТЕЛЬНАЯ ДЕЯТЕЛЬНОСТЬ</t>
  </si>
  <si>
    <t>0300</t>
  </si>
  <si>
    <t>2.1.</t>
  </si>
  <si>
    <t>0309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</si>
  <si>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</si>
  <si>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</si>
  <si>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</si>
  <si>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</si>
  <si>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</si>
  <si>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</si>
  <si>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</si>
  <si>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</si>
  <si>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</si>
  <si>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</si>
  <si>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</si>
  <si>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</si>
  <si>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</si>
  <si>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</si>
  <si>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</si>
  <si>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</si>
  <si>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</si>
  <si>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</si>
  <si>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</si>
  <si>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</si>
  <si>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</si>
  <si>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</si>
  <si>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</si>
  <si>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</si>
  <si>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</si>
  <si>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</si>
  <si>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Молодежная политика и оздоровление детей</t>
  </si>
  <si>
    <t>0707</t>
  </si>
  <si>
    <t>6.1.1.</t>
  </si>
  <si>
    <t>6.1.1.1.</t>
  </si>
  <si>
    <t>7.</t>
  </si>
  <si>
    <t xml:space="preserve">КУЛЬТУРА,  КИНЕМАТОГРАФИЯ 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</si>
  <si>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</si>
  <si>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</si>
  <si>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</si>
  <si>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</si>
  <si>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</si>
  <si>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</si>
  <si>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</si>
  <si>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</si>
  <si>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</si>
  <si>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</si>
  <si>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</si>
  <si>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</si>
  <si>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</si>
  <si>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</si>
  <si>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</si>
  <si>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</si>
  <si>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</si>
  <si>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</si>
  <si>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</si>
  <si>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</si>
  <si>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 xml:space="preserve">Массовый спорт </t>
  </si>
  <si>
    <t>1102</t>
  </si>
  <si>
    <t>9.1.1.</t>
  </si>
  <si>
    <t>9.1.1.1.</t>
  </si>
  <si>
    <t>9.2.</t>
  </si>
  <si>
    <t>9.2.1.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</si>
  <si>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</si>
  <si>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</si>
  <si>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</si>
  <si>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</si>
  <si>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</si>
  <si>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</si>
  <si>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</si>
  <si>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</si>
  <si>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</si>
  <si>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Социальное обеспечение населения</t>
  </si>
  <si>
    <t>0500</t>
  </si>
  <si>
    <t>4.</t>
  </si>
  <si>
    <t>Благоустройство</t>
  </si>
  <si>
    <t>4.1.2.</t>
  </si>
  <si>
    <t>4.1.2.1.</t>
  </si>
  <si>
    <t>Назначение, выплата, перерасчет ежемесячной доплаты за стаж (общую продолжительность) работы (службы) в органах местного самоуправления муниципальных образований к трудовой пенсии по старости, трудовой пенсии по инвалидности, пенсии за выслугу лет лицам, замещавшим муниципальные должности, должности муниципальной службы в органах местного самоуправления муниципальных образований</t>
  </si>
  <si>
    <t>4.1.3.</t>
  </si>
  <si>
    <t>4.1.4.</t>
  </si>
  <si>
    <t>4.1.4.1.</t>
  </si>
  <si>
    <t>8.2.</t>
  </si>
  <si>
    <t>8.2.1.</t>
  </si>
  <si>
    <t>8.2.1.1.</t>
  </si>
  <si>
    <t>8.2.2.</t>
  </si>
  <si>
    <t>8.2.2.1.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</si>
  <si>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</si>
  <si>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</si>
  <si>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</si>
  <si>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</si>
  <si>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9.2.1.1.</t>
  </si>
  <si>
    <t>1.1.2.1.</t>
  </si>
  <si>
    <t>Код</t>
  </si>
  <si>
    <t>1.1.1.2.</t>
  </si>
  <si>
    <t>Резервный фонд местной администрации</t>
  </si>
  <si>
    <t>0409</t>
  </si>
  <si>
    <t>7.1.1.2.</t>
  </si>
  <si>
    <t>10.1.1.2.</t>
  </si>
  <si>
    <t xml:space="preserve"> </t>
  </si>
  <si>
    <r>
      <t xml:space="preserve">Код </t>
    </r>
    <r>
      <rPr>
        <b/>
        <sz val="8"/>
        <color indexed="8"/>
        <rFont val="Times New Roman"/>
        <family val="1"/>
        <charset val="204"/>
      </rPr>
      <t>ГРБС</t>
    </r>
  </si>
  <si>
    <t>Код разде-ла, под-раздела</t>
  </si>
  <si>
    <t>Ведомственная структура расходов  местного бюджета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</si>
  <si>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</si>
  <si>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</si>
  <si>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</si>
  <si>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</si>
  <si>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Сумма, тыс. руб.</t>
  </si>
  <si>
    <t>6.2.1.</t>
  </si>
  <si>
    <t>6.2.1.1.</t>
  </si>
  <si>
    <t>6.2.2.</t>
  </si>
  <si>
    <t>6.2.2.1.</t>
  </si>
  <si>
    <t>6.2.3.</t>
  </si>
  <si>
    <t>6.2.3.1.</t>
  </si>
  <si>
    <t>7.1.4.</t>
  </si>
  <si>
    <t>7.1.4.1.</t>
  </si>
  <si>
    <t xml:space="preserve">Другие вопросы в области физической культуры и спорта
</t>
  </si>
  <si>
    <t>1105</t>
  </si>
  <si>
    <t>2.1.1.1.</t>
  </si>
  <si>
    <t>1.1.1.3.</t>
  </si>
  <si>
    <t>2.1.2.1.</t>
  </si>
  <si>
    <t>3.3.1.</t>
  </si>
  <si>
    <t>3.3.1.1.</t>
  </si>
  <si>
    <t>Иные бюджетные ассигнования</t>
  </si>
  <si>
    <t>72,0</t>
  </si>
  <si>
    <t xml:space="preserve">Закупка товаров, работ и услуг для муниципальных нужд
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</si>
  <si>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</si>
  <si>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</si>
  <si>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</si>
  <si>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</si>
  <si>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 xml:space="preserve">Социальное обеспечение и иные выплаты населению
</t>
  </si>
  <si>
    <t>300</t>
  </si>
  <si>
    <t>Содержание депутатов Муниципального Совета муниципального образования город Петергоф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</si>
  <si>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</si>
  <si>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</si>
  <si>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Оплата членских взносов в Совет муниципальных образований Санкт-Петербурга</t>
  </si>
  <si>
    <t>План мероприятий по организации проведения публичных слушаний</t>
  </si>
  <si>
    <t>План мероприятий по организации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</t>
  </si>
  <si>
    <t>1.2.2.2.</t>
  </si>
  <si>
    <t>План мероприятий по участию в организации и финансировании временного трудоустройства несовершеннолетних граждан в возрасте от 14 до 18 лет в свободное от учебы время</t>
  </si>
  <si>
    <t>Дорожное хозяйство (дорожные фонды)</t>
  </si>
  <si>
    <t>4.1.5.</t>
  </si>
  <si>
    <t>4.1.5.1.</t>
  </si>
  <si>
    <t>4.1.6.</t>
  </si>
  <si>
    <t>4.1.6.1.</t>
  </si>
  <si>
    <t>4.1.7.</t>
  </si>
  <si>
    <t>4.1.7.1.</t>
  </si>
  <si>
    <t>4.1.8.</t>
  </si>
  <si>
    <t>4.1.8.1.</t>
  </si>
  <si>
    <t>4.1.9.</t>
  </si>
  <si>
    <t>4.1.9.1.</t>
  </si>
  <si>
    <t>4.1.10.</t>
  </si>
  <si>
    <t>4.1.10.1.</t>
  </si>
  <si>
    <t>Содержание Главы муниципального образования, исполняющего полномочия Председателя Муниципального Совета</t>
  </si>
  <si>
    <t>1.3.</t>
  </si>
  <si>
    <t>1.3.1.</t>
  </si>
  <si>
    <t>1.3.1.1.</t>
  </si>
  <si>
    <t>1.3.4.</t>
  </si>
  <si>
    <t>1.3.4.1.</t>
  </si>
  <si>
    <t>1.3.5.</t>
  </si>
  <si>
    <t>1.3.8.</t>
  </si>
  <si>
    <t>4.1.3.1.</t>
  </si>
  <si>
    <t>1.3.8.1.</t>
  </si>
  <si>
    <t>Закупка товаров, работ и услуг для муниципальных нужд</t>
  </si>
  <si>
    <t>Финансовое обеспечение деятельности муниципального казенного учреждения муниципального образования город Петергоф"Творческое объединение "Школа Канторум"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</si>
  <si>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</si>
  <si>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</si>
  <si>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муниципального образования город Петергоф на 2016 год</t>
  </si>
  <si>
    <t>60,0</t>
  </si>
  <si>
    <t>4.1.1.</t>
  </si>
  <si>
    <t>4.1.1.1.</t>
  </si>
  <si>
    <t>1.1.2.2.</t>
  </si>
  <si>
    <t>1.3.2.</t>
  </si>
  <si>
    <t>1.3.2.1.</t>
  </si>
  <si>
    <t>План мероприятий по участию в профилактике терроризма и экстремизма, а также минимизации и (или) ликвидации последствий проявления терроризма и экстремизма на территории муниципального образования</t>
  </si>
  <si>
    <t>1.3.6.</t>
  </si>
  <si>
    <t>1.3.7.</t>
  </si>
  <si>
    <t>1.3.7.1.</t>
  </si>
  <si>
    <t>План мероприятий по содействию развитию малого бизнеса на территории муниципального образования</t>
  </si>
  <si>
    <t>План мероприятий по организации учета зеленых насаждений внутриквартального озеленения на территории муниципального образования</t>
  </si>
  <si>
    <t>План мероприятий по проведению в установленном порядке минимально необходимых мероприятий по обеспечению доступности городской среды для маломобильных групп населения на территориях дворов муниципального образования</t>
  </si>
  <si>
    <t>План мероприятий по организации дополнительного профессионального образования выборных должностных лиц местного самоуправления МО г.Петергоф,членов выборных органов местного самоуправления МО г.Петергоф,депутатов Муниципального Совета МО г.Петергоф, муниципальных служащих и работников муниципальных казенных учреждений МО г.Петергоф</t>
  </si>
  <si>
    <t>6.2.4.</t>
  </si>
  <si>
    <t>6.2.4.1.</t>
  </si>
  <si>
    <t>9.1.1.2.</t>
  </si>
  <si>
    <t>Ведомственная целевая программа мероприятий, направленных на решение ВМЗ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</si>
  <si>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мероприятий, направленных на решение ВМЗ "Участие в деятельности по профилактике правонарушений в Санкт-Петербурге в формах и порядке, установленных законодательством Санкт-Петербурга"</t>
  </si>
  <si>
    <t>Ведомственная целевая программа мероприятий, направленных на решение ВМЗ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</si>
  <si>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мероприятий, направленных на решение ВМЗ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</si>
  <si>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Ведомственная целевая программа мероприятий, направленных на решение ВМЗ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</si>
  <si>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мероприятий, направленных на решение ВМЗ "Установка, содержание и ремонт ограждений газонов; установка и содержание малых архитектурных форм, уличной мебели и хозяйственно-бытового оборудования, необходимого для благоустройства территории муниципального образования"</t>
  </si>
  <si>
    <t>Ведомственная целевая программа мероприятий, направленных на решение ВМЗ "Организация парковок и автостоянок на территории муниципального образования"</t>
  </si>
  <si>
    <t>Ведомственная целевая программа мероприятий, направленных на решение ВМЗ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</si>
  <si>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мероприятий, направленных на решение ВМЗ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</si>
  <si>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мероприятий, направленных на решение ВМЗ "Организация и проведение мероприятий по сохранению и развитию местных традиций и обрядов"</t>
  </si>
  <si>
    <t>0020000010</t>
  </si>
  <si>
    <t>0020000020</t>
  </si>
  <si>
    <t>0020000030</t>
  </si>
  <si>
    <t>0020000040</t>
  </si>
  <si>
    <t>0700000060</t>
  </si>
  <si>
    <t>0920000440</t>
  </si>
  <si>
    <t>0920000072</t>
  </si>
  <si>
    <t>0920000073</t>
  </si>
  <si>
    <t>0920000550</t>
  </si>
  <si>
    <t>0920000520</t>
  </si>
  <si>
    <t>7950000510</t>
  </si>
  <si>
    <t>7950000490</t>
  </si>
  <si>
    <t>7950000080</t>
  </si>
  <si>
    <t>7950000090</t>
  </si>
  <si>
    <t>5100000100</t>
  </si>
  <si>
    <t>7950000110</t>
  </si>
  <si>
    <t>7950000131</t>
  </si>
  <si>
    <t>7950000132</t>
  </si>
  <si>
    <t>7950000140</t>
  </si>
  <si>
    <t>7950000151</t>
  </si>
  <si>
    <t>7950000133</t>
  </si>
  <si>
    <t>7950000163</t>
  </si>
  <si>
    <t>7950000164</t>
  </si>
  <si>
    <t>4.1.10.2.</t>
  </si>
  <si>
    <t>План мероприятий по информированию населения о вреде потребления табака и вредном воздействии окружающего табачного дыма</t>
  </si>
  <si>
    <t>Ведомственная целевая программа мероприятий, направленных на решение ВМЗ "Благоустройство территории муниципального образования, в.т.ч. текущий ремонт придомовых территорий и дворовых территорий, включая проезды, въезды, пешеходные дорожки"</t>
  </si>
  <si>
    <t>Ведомственная целевая программа мероприятий, направленных на решение ВМЗ "Участие в установленном порядке в мероприятиях по профилактике незаконного потребления наркотических средств и психотропных веществ, новых потенциально опасных психоактивных веществ, наркомании в Санкт-Петербурге"</t>
  </si>
  <si>
    <t>Ведомственная целевая программа мероприятий, направленных на решение ВМЗ "Проведение работ по военно-патриотическому воспитанию граждан"</t>
  </si>
  <si>
    <t>Ведомственная целевая программа мероприятий, направленных на решение ВМЗ "Озеленение территории зеленых насаждений внутриквартального озеленения; проведение санитарных рубок, а также удаление аварийных, больных деревьев и кустарников в отношении зеленых насаждений внутриквартального озеленения"</t>
  </si>
  <si>
    <t>План мероприятий по участию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</t>
  </si>
  <si>
    <t xml:space="preserve">План мероприятий по обустройству, содержанию и уборке территорий детских и спортивных площадок; выполнение оформления к праздничным мероприятиям на территории муниципального образования </t>
  </si>
  <si>
    <t>Ведомственная целевая программа мероприятий, направленных на решение ВМЗ "Устройство и ремонт искусственных неровностей на проездах и въездах на придомовых территориях и дворовых территориях"</t>
  </si>
  <si>
    <t>Ведомственная целевая программа мероприятий, направленных на решение ВМЗ "Участие в пределах своей компетенции в обеспечении чистоты и порядка на территории муниципального образования;оборудование контейнерных площадок на дворовых территориях"</t>
  </si>
  <si>
    <t>00200G0850</t>
  </si>
  <si>
    <t>09200G0100</t>
  </si>
  <si>
    <t>0930000461</t>
  </si>
  <si>
    <t>План мероприятий по формированию архивных фондов органов местного самоуправления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</si>
  <si>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</si>
  <si>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</si>
  <si>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</si>
  <si>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</si>
  <si>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</si>
  <si>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1.3.5.1.</t>
  </si>
  <si>
    <t>1.3.6.1</t>
  </si>
  <si>
    <t>1.3.8.2.</t>
  </si>
  <si>
    <t>1.3.8.3.</t>
  </si>
  <si>
    <t>1.3.9.</t>
  </si>
  <si>
    <t>1.3.9.1.</t>
  </si>
  <si>
    <t>1.3.10.</t>
  </si>
  <si>
    <t>1.3.10.1.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</si>
  <si>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</si>
  <si>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</si>
  <si>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организации и осуществлению уборки и санитарной очистки территории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</si>
  <si>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</si>
  <si>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</si>
  <si>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Приложение №2 к  Решению МС МО г.Петергоф от 17.12.2015г. № 56</t>
  </si>
  <si>
    <t xml:space="preserve">Расходы на выплаты персоналу в целях обеспечения выполнения функций государственными (муниципальными)
органами, казенными учреждениями, органами управления государственными внебюджетными фондами
</t>
  </si>
  <si>
    <t xml:space="preserve">Расходы на выплаты персоналу в целях обеспечения выполнения функций государственными (муниципальными)
органами, казенными учреждениями, органами управления государственными внебюджетными фондами по обязательному социальному страхованию
</t>
  </si>
  <si>
    <t xml:space="preserve">Защита населения и территории от чрезвычайных ситуаций природного и  техногенного характера, гражданская оборона </t>
  </si>
  <si>
    <t>Ведомственная  целевая программа мероприятий, направленных на решение ВМЗ "Создание зон отдыха на территории муниципального образования"</t>
  </si>
  <si>
    <t>Расходы на выплаты персоналу в целях обеспечения выполнения функций государственными (муниципальными)
органами, казенными учреждениями, органами управления государственными внебюджетными фондами по обязательному социальному страхованию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</si>
</sst>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6" fillId="0" borderId="0" xfId="0" applyFont="1"/>
    <xf numFmtId="0" fontId="8" fillId="0" borderId="0" xfId="0" applyFont="1"/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0" fontId="2" fillId="0" borderId="0" xfId="0" applyFont="1"/>
    <xf numFmtId="0" fontId="2" fillId="0" borderId="1" xfId="0" applyNumberFormat="1" applyFont="1" applyBorder="1" applyAlignment="1">
      <alignment horizontal="right"/>
    </xf>
    <xf numFmtId="0" fontId="1" fillId="0" borderId="1" xfId="0" applyNumberFormat="1" applyFont="1" applyBorder="1" applyAlignment="1">
      <alignment horizontal="right"/>
    </xf>
    <xf numFmtId="0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49" fontId="8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164" fontId="1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49" fontId="6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164" fontId="8" fillId="0" borderId="1" xfId="0" applyNumberFormat="1" applyFont="1" applyBorder="1" applyAlignment="1">
      <alignment horizontal="right"/>
    </xf>
    <xf numFmtId="0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 vertical="distributed"/>
    </xf>
    <xf numFmtId="0" fontId="8" fillId="0" borderId="0" xfId="0" applyFont="1" applyAlignment="1">
      <alignment vertical="justify"/>
    </xf>
    <xf numFmtId="0" fontId="13" fillId="0" borderId="2" xfId="0" applyFont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49" fontId="11" fillId="0" borderId="1" xfId="0" applyNumberFormat="1" applyFont="1" applyBorder="1" applyAlignment="1">
      <alignment horizontal="right"/>
    </xf>
    <xf numFmtId="49" fontId="10" fillId="0" borderId="1" xfId="0" applyNumberFormat="1" applyFont="1" applyBorder="1" applyAlignment="1">
      <alignment horizontal="right"/>
    </xf>
    <xf numFmtId="49" fontId="13" fillId="0" borderId="1" xfId="0" applyNumberFormat="1" applyFont="1" applyBorder="1" applyAlignment="1">
      <alignment horizontal="right"/>
    </xf>
    <xf numFmtId="49" fontId="13" fillId="0" borderId="2" xfId="0" applyNumberFormat="1" applyFont="1" applyBorder="1" applyAlignment="1">
      <alignment horizontal="right"/>
    </xf>
    <xf numFmtId="0" fontId="0" fillId="0" borderId="0" xfId="0" applyAlignment="1"/>
    <xf numFmtId="0" fontId="3" fillId="0" borderId="0" xfId="0" applyFont="1" applyAlignment="1">
      <alignment horizontal="center" wrapText="1" shrinkToFi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3" fillId="0" borderId="0" xfId="0" applyFont="1" applyAlignment="1">
      <alignment horizontal="right" wrapText="1" shrinkToFit="1"/>
    </xf>
    <xf numFmtId="0" fontId="15" fillId="0" borderId="2" xfId="0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 vertical="justify"/>
    </xf>
    <xf numFmtId="0" fontId="2" fillId="0" borderId="1" xfId="0" applyFont="1" applyBorder="1" applyAlignment="1">
      <alignment horizontal="right" vertical="justify" wrapText="1"/>
    </xf>
    <xf numFmtId="0" fontId="3" fillId="0" borderId="0" xfId="0" applyFont="1" applyAlignment="1">
      <alignment horizontal="left" wrapText="1" shrinkToFit="1"/>
    </xf>
    <xf numFmtId="164" fontId="2" fillId="0" borderId="0" xfId="0" applyNumberFormat="1" applyFont="1" applyAlignment="1">
      <alignment horizontal="left"/>
    </xf>
    <xf numFmtId="0" fontId="0" fillId="0" borderId="0" xfId="0" applyAlignment="1"/>
    <xf numFmtId="0" fontId="2" fillId="0" borderId="0" xfId="0" applyFont="1" applyAlignment="1">
      <alignment horizontal="left"/>
    </xf>
    <xf numFmtId="0" fontId="15" fillId="0" borderId="1" xfId="0" applyFont="1" applyBorder="1" applyAlignment="1">
      <alignment horizontal="right"/>
    </xf>
    <xf numFmtId="49" fontId="15" fillId="0" borderId="1" xfId="0" applyNumberFormat="1" applyFont="1" applyBorder="1" applyAlignment="1">
      <alignment horizontal="right"/>
    </xf>
    <xf numFmtId="49" fontId="15" fillId="0" borderId="2" xfId="0" applyNumberFormat="1" applyFont="1" applyBorder="1" applyAlignment="1">
      <alignment horizontal="right"/>
    </xf>
    <xf numFmtId="49" fontId="10" fillId="0" borderId="3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164" fontId="10" fillId="0" borderId="1" xfId="0" applyNumberFormat="1" applyFont="1" applyBorder="1" applyAlignment="1">
      <alignment horizontal="right"/>
    </xf>
    <xf numFmtId="164" fontId="15" fillId="0" borderId="1" xfId="0" applyNumberFormat="1" applyFont="1" applyBorder="1" applyAlignment="1">
      <alignment horizontal="right"/>
    </xf>
    <xf numFmtId="164" fontId="13" fillId="0" borderId="1" xfId="0" applyNumberFormat="1" applyFont="1" applyBorder="1" applyAlignment="1">
      <alignment horizontal="right"/>
    </xf>
    <xf numFmtId="164" fontId="11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left"/>
    </xf>
    <xf numFmtId="0" fontId="9" fillId="0" borderId="4" xfId="0" applyFont="1" applyBorder="1" applyAlignment="1">
      <alignment horizontal="left" vertical="distributed" wrapText="1"/>
    </xf>
    <xf numFmtId="0" fontId="9" fillId="0" borderId="5" xfId="0" applyFont="1" applyBorder="1" applyAlignment="1">
      <alignment horizontal="left" vertical="distributed"/>
    </xf>
    <xf numFmtId="0" fontId="9" fillId="0" borderId="6" xfId="0" applyFont="1" applyBorder="1" applyAlignment="1">
      <alignment horizontal="left" vertical="distributed"/>
    </xf>
    <xf numFmtId="0" fontId="7" fillId="0" borderId="4" xfId="0" applyFont="1" applyBorder="1" applyAlignment="1">
      <alignment horizontal="left" vertical="distributed"/>
    </xf>
    <xf numFmtId="0" fontId="7" fillId="0" borderId="5" xfId="0" applyFont="1" applyBorder="1" applyAlignment="1">
      <alignment horizontal="left" vertical="distributed"/>
    </xf>
    <xf numFmtId="0" fontId="7" fillId="0" borderId="6" xfId="0" applyFont="1" applyBorder="1" applyAlignment="1">
      <alignment horizontal="left" vertical="distributed"/>
    </xf>
    <xf numFmtId="0" fontId="9" fillId="0" borderId="4" xfId="0" applyFont="1" applyBorder="1" applyAlignment="1">
      <alignment horizontal="left" wrapText="1"/>
    </xf>
    <xf numFmtId="0" fontId="13" fillId="0" borderId="5" xfId="0" applyFont="1" applyBorder="1" applyAlignment="1">
      <alignment horizontal="left" wrapText="1"/>
    </xf>
    <xf numFmtId="0" fontId="13" fillId="0" borderId="6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15" fillId="0" borderId="5" xfId="0" applyFont="1" applyBorder="1" applyAlignment="1">
      <alignment horizontal="left" wrapText="1"/>
    </xf>
    <xf numFmtId="0" fontId="15" fillId="0" borderId="6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distributed"/>
    </xf>
    <xf numFmtId="0" fontId="7" fillId="0" borderId="4" xfId="0" applyFont="1" applyBorder="1" applyAlignment="1">
      <alignment horizontal="left" vertical="distributed" wrapText="1"/>
    </xf>
    <xf numFmtId="0" fontId="7" fillId="0" borderId="5" xfId="0" applyFont="1" applyBorder="1" applyAlignment="1">
      <alignment horizontal="left" vertical="distributed" wrapText="1"/>
    </xf>
    <xf numFmtId="0" fontId="7" fillId="0" borderId="6" xfId="0" applyFont="1" applyBorder="1" applyAlignment="1">
      <alignment horizontal="left" vertical="distributed" wrapText="1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4" fillId="0" borderId="4" xfId="0" applyFont="1" applyBorder="1" applyAlignment="1">
      <alignment horizontal="left" vertical="distributed"/>
    </xf>
    <xf numFmtId="0" fontId="14" fillId="0" borderId="5" xfId="0" applyFont="1" applyBorder="1" applyAlignment="1">
      <alignment horizontal="left" vertical="distributed"/>
    </xf>
    <xf numFmtId="0" fontId="14" fillId="0" borderId="6" xfId="0" applyFont="1" applyBorder="1" applyAlignment="1">
      <alignment horizontal="left" vertical="distributed"/>
    </xf>
    <xf numFmtId="0" fontId="5" fillId="0" borderId="4" xfId="0" applyFont="1" applyBorder="1" applyAlignment="1">
      <alignment horizontal="left" wrapText="1"/>
    </xf>
    <xf numFmtId="0" fontId="17" fillId="0" borderId="4" xfId="0" applyFont="1" applyBorder="1" applyAlignment="1">
      <alignment horizontal="left" vertical="distributed" wrapText="1"/>
    </xf>
    <xf numFmtId="0" fontId="17" fillId="0" borderId="5" xfId="0" applyFont="1" applyBorder="1" applyAlignment="1">
      <alignment horizontal="left" vertical="distributed"/>
    </xf>
    <xf numFmtId="0" fontId="17" fillId="0" borderId="6" xfId="0" applyFont="1" applyBorder="1" applyAlignment="1">
      <alignment horizontal="left" vertical="distributed"/>
    </xf>
    <xf numFmtId="0" fontId="16" fillId="0" borderId="5" xfId="0" applyFont="1" applyBorder="1" applyAlignment="1">
      <alignment horizontal="left" wrapText="1"/>
    </xf>
    <xf numFmtId="0" fontId="16" fillId="0" borderId="6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justify"/>
    </xf>
    <xf numFmtId="0" fontId="7" fillId="0" borderId="5" xfId="0" applyFont="1" applyBorder="1" applyAlignment="1">
      <alignment horizontal="left" vertical="justify"/>
    </xf>
    <xf numFmtId="0" fontId="7" fillId="0" borderId="6" xfId="0" applyFont="1" applyBorder="1" applyAlignment="1">
      <alignment horizontal="left" vertical="justify"/>
    </xf>
    <xf numFmtId="0" fontId="15" fillId="0" borderId="5" xfId="0" applyFont="1" applyBorder="1" applyAlignment="1">
      <alignment horizontal="left" vertical="distributed"/>
    </xf>
    <xf numFmtId="0" fontId="15" fillId="0" borderId="6" xfId="0" applyFont="1" applyBorder="1" applyAlignment="1">
      <alignment horizontal="left" vertical="distributed"/>
    </xf>
    <xf numFmtId="0" fontId="13" fillId="0" borderId="5" xfId="0" applyFont="1" applyBorder="1" applyAlignment="1">
      <alignment horizontal="left" vertical="distributed" wrapText="1"/>
    </xf>
    <xf numFmtId="0" fontId="13" fillId="0" borderId="6" xfId="0" applyFont="1" applyBorder="1" applyAlignment="1">
      <alignment horizontal="left" vertical="distributed" wrapText="1"/>
    </xf>
    <xf numFmtId="49" fontId="5" fillId="0" borderId="1" xfId="0" applyNumberFormat="1" applyFont="1" applyBorder="1" applyAlignment="1">
      <alignment horizontal="left" vertical="distributed"/>
    </xf>
    <xf numFmtId="0" fontId="9" fillId="0" borderId="5" xfId="0" applyFont="1" applyBorder="1" applyAlignment="1">
      <alignment horizontal="left" vertical="distributed" wrapText="1"/>
    </xf>
    <xf numFmtId="0" fontId="9" fillId="0" borderId="6" xfId="0" applyFont="1" applyBorder="1" applyAlignment="1">
      <alignment horizontal="left" vertical="distributed" wrapText="1"/>
    </xf>
    <xf numFmtId="0" fontId="4" fillId="0" borderId="1" xfId="0" applyFont="1" applyBorder="1" applyAlignment="1">
      <alignment horizontal="left" vertical="distributed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justify" wrapText="1"/>
    </xf>
    <xf numFmtId="0" fontId="15" fillId="0" borderId="5" xfId="0" applyFont="1" applyBorder="1" applyAlignment="1">
      <alignment horizontal="left" vertical="justify"/>
    </xf>
    <xf numFmtId="0" fontId="15" fillId="0" borderId="6" xfId="0" applyFont="1" applyBorder="1" applyAlignment="1">
      <alignment horizontal="left" vertical="justify"/>
    </xf>
    <xf numFmtId="0" fontId="15" fillId="0" borderId="5" xfId="0" applyFont="1" applyBorder="1" applyAlignment="1">
      <alignment horizontal="left" vertical="distributed" wrapText="1"/>
    </xf>
    <xf numFmtId="0" fontId="15" fillId="0" borderId="6" xfId="0" applyFont="1" applyBorder="1" applyAlignment="1">
      <alignment horizontal="left" vertical="distributed" wrapText="1"/>
    </xf>
    <xf numFmtId="0" fontId="7" fillId="0" borderId="5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0" fontId="4" fillId="0" borderId="5" xfId="0" applyFont="1" applyBorder="1" applyAlignment="1">
      <alignment horizontal="left" vertical="distributed"/>
    </xf>
    <xf numFmtId="0" fontId="4" fillId="0" borderId="6" xfId="0" applyFont="1" applyBorder="1" applyAlignment="1">
      <alignment horizontal="left" vertical="distributed"/>
    </xf>
    <xf numFmtId="0" fontId="2" fillId="0" borderId="3" xfId="0" applyFont="1" applyBorder="1" applyAlignment="1">
      <alignment horizontal="center" vertical="center"/>
    </xf>
    <xf numFmtId="0" fontId="13" fillId="0" borderId="2" xfId="0" applyFont="1" applyBorder="1" applyAlignment="1"/>
    <xf numFmtId="0" fontId="2" fillId="0" borderId="7" xfId="0" applyFont="1" applyBorder="1" applyAlignment="1">
      <alignment horizontal="left" vertical="center"/>
    </xf>
    <xf numFmtId="0" fontId="13" fillId="0" borderId="8" xfId="0" applyFont="1" applyBorder="1" applyAlignment="1">
      <alignment horizontal="left"/>
    </xf>
    <xf numFmtId="0" fontId="13" fillId="0" borderId="9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0" fontId="13" fillId="0" borderId="11" xfId="0" applyFont="1" applyBorder="1" applyAlignment="1">
      <alignment horizontal="left"/>
    </xf>
    <xf numFmtId="0" fontId="13" fillId="0" borderId="12" xfId="0" applyFont="1" applyBorder="1" applyAlignment="1">
      <alignment horizontal="left"/>
    </xf>
    <xf numFmtId="0" fontId="2" fillId="0" borderId="4" xfId="0" applyFont="1" applyBorder="1" applyAlignment="1">
      <alignment horizontal="right" vertical="justify"/>
    </xf>
    <xf numFmtId="0" fontId="2" fillId="0" borderId="5" xfId="0" applyFont="1" applyBorder="1" applyAlignment="1">
      <alignment horizontal="right" vertical="justify"/>
    </xf>
    <xf numFmtId="0" fontId="2" fillId="0" borderId="6" xfId="0" applyFont="1" applyBorder="1" applyAlignment="1">
      <alignment horizontal="right" vertical="justify"/>
    </xf>
    <xf numFmtId="0" fontId="3" fillId="0" borderId="0" xfId="0" applyFont="1" applyAlignment="1">
      <alignment horizontal="center" wrapText="1" shrinkToFit="1"/>
    </xf>
    <xf numFmtId="0" fontId="13" fillId="0" borderId="0" xfId="0" applyFont="1" applyAlignment="1"/>
    <xf numFmtId="0" fontId="5" fillId="0" borderId="4" xfId="0" applyFont="1" applyBorder="1" applyAlignment="1">
      <alignment horizontal="left" vertical="distributed"/>
    </xf>
    <xf numFmtId="0" fontId="5" fillId="0" borderId="5" xfId="0" applyFont="1" applyBorder="1" applyAlignment="1">
      <alignment horizontal="left" vertical="distributed"/>
    </xf>
    <xf numFmtId="0" fontId="5" fillId="0" borderId="6" xfId="0" applyFont="1" applyBorder="1" applyAlignment="1">
      <alignment horizontal="left" vertical="distributed"/>
    </xf>
    <xf numFmtId="0" fontId="1" fillId="0" borderId="0" xfId="0" applyFont="1" applyAlignment="1">
      <alignment horizontal="right"/>
    </xf>
    <xf numFmtId="0" fontId="15" fillId="0" borderId="5" xfId="0" applyFont="1" applyBorder="1" applyAlignment="1">
      <alignment horizontal="left"/>
    </xf>
    <xf numFmtId="0" fontId="15" fillId="0" borderId="6" xfId="0" applyFont="1" applyBorder="1" applyAlignment="1">
      <alignment horizontal="left"/>
    </xf>
    <xf numFmtId="0" fontId="4" fillId="0" borderId="0" xfId="0" applyFont="1" applyAlignment="1">
      <alignment horizontal="center" wrapText="1" shrinkToFit="1"/>
    </xf>
    <xf numFmtId="0" fontId="13" fillId="0" borderId="0" xfId="0" applyFont="1" applyAlignment="1">
      <alignment horizontal="right" vertical="justify"/>
    </xf>
    <xf numFmtId="164" fontId="2" fillId="0" borderId="3" xfId="0" applyNumberFormat="1" applyFont="1" applyBorder="1" applyAlignment="1">
      <alignment horizontal="right" vertical="justify" wrapText="1" shrinkToFit="1"/>
    </xf>
    <xf numFmtId="0" fontId="13" fillId="0" borderId="2" xfId="0" applyFont="1" applyBorder="1" applyAlignment="1">
      <alignment horizontal="right" vertical="justify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5" fillId="0" borderId="4" xfId="0" applyFont="1" applyBorder="1" applyAlignment="1">
      <alignment horizontal="left" vertical="justify"/>
    </xf>
    <xf numFmtId="0" fontId="5" fillId="0" borderId="5" xfId="0" applyFont="1" applyBorder="1" applyAlignment="1">
      <alignment horizontal="left" vertical="justify"/>
    </xf>
    <xf numFmtId="0" fontId="5" fillId="0" borderId="6" xfId="0" applyFont="1" applyBorder="1" applyAlignment="1">
      <alignment horizontal="left" vertical="justify"/>
    </xf>
    <xf numFmtId="0" fontId="5" fillId="0" borderId="4" xfId="0" applyFont="1" applyBorder="1" applyAlignment="1">
      <alignment horizontal="left" vertical="distributed" wrapText="1"/>
    </xf>
    <xf numFmtId="0" fontId="5" fillId="0" borderId="5" xfId="0" applyFont="1" applyBorder="1" applyAlignment="1">
      <alignment horizontal="left" vertical="distributed" wrapText="1"/>
    </xf>
    <xf numFmtId="0" fontId="5" fillId="0" borderId="6" xfId="0" applyFont="1" applyBorder="1" applyAlignment="1">
      <alignment horizontal="left" vertical="distributed" wrapText="1"/>
    </xf>
    <xf numFmtId="0" fontId="7" fillId="0" borderId="1" xfId="0" applyFont="1" applyBorder="1" applyAlignment="1">
      <alignment horizontal="left" vertical="distributed"/>
    </xf>
    <xf numFmtId="0" fontId="9" fillId="0" borderId="4" xfId="0" applyFont="1" applyBorder="1" applyAlignment="1">
      <alignment horizontal="left" vertical="justify" wrapText="1"/>
    </xf>
    <xf numFmtId="0" fontId="9" fillId="0" borderId="5" xfId="0" applyFont="1" applyBorder="1" applyAlignment="1">
      <alignment horizontal="left" vertical="justify"/>
    </xf>
    <xf numFmtId="0" fontId="9" fillId="0" borderId="6" xfId="0" applyFont="1" applyBorder="1" applyAlignment="1">
      <alignment horizontal="left" vertical="justify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 shrinkToFit="1"/>
    </xf>
    <xf numFmtId="0" fontId="2" fillId="0" borderId="1" xfId="0" applyFont="1" applyBorder="1" applyAlignment="1">
      <alignment horizontal="center"/>
    </xf>
    <xf numFmtId="0" fontId="5" fillId="0" borderId="4" xfId="0" applyFont="1" applyBorder="1" applyAlignment="1">
      <alignment horizontal="left" wrapText="1" shrinkToFit="1"/>
    </xf>
    <xf numFmtId="0" fontId="5" fillId="0" borderId="5" xfId="0" applyFont="1" applyBorder="1" applyAlignment="1">
      <alignment horizontal="left" wrapText="1" shrinkToFit="1"/>
    </xf>
    <xf numFmtId="0" fontId="5" fillId="0" borderId="6" xfId="0" applyFont="1" applyBorder="1" applyAlignment="1">
      <alignment horizontal="left" wrapText="1" shrinkToFit="1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"/>
  <sheetViews>
    <sheetView tabSelected="1" topLeftCell="A125" zoomScaleNormal="100" workbookViewId="0">
      <selection activeCell="B129" sqref="B129:D129"/>
    </sheetView>
  </sheetViews>
  <sheetFormatPr defaultRowHeight="15" x14ac:dyDescent="0.25"/>
  <cols>
    <col min="1" max="1" width="8.42578125" style="1" customWidth="1"/>
    <col min="2" max="3" width="9.140625" style="34"/>
    <col min="4" max="4" width="31.85546875" style="34" customWidth="1"/>
    <col min="5" max="5" width="6.140625" style="35" customWidth="1"/>
    <col min="6" max="6" width="6.28515625" style="35" customWidth="1"/>
    <col min="7" max="7" width="14.5703125" style="35" customWidth="1"/>
    <col min="8" max="8" width="6.85546875" style="35" customWidth="1"/>
    <col min="9" max="9" width="12.5703125" style="1" customWidth="1"/>
    <col min="10" max="10" width="9.140625" style="1"/>
    <col min="11" max="11" width="8.85546875" style="1" customWidth="1"/>
    <col min="12" max="16384" width="9.140625" style="1"/>
  </cols>
  <sheetData>
    <row r="1" spans="1:9" hidden="1" x14ac:dyDescent="0.25">
      <c r="E1" s="126" t="s">
        <v>128</v>
      </c>
      <c r="F1" s="126"/>
      <c r="G1" s="126"/>
      <c r="H1" s="126"/>
    </row>
    <row r="2" spans="1:9" ht="2.25" customHeight="1" x14ac:dyDescent="0.25">
      <c r="C2" s="126" t="s">
        <v>128</v>
      </c>
      <c r="D2" s="122"/>
      <c r="E2" s="122"/>
      <c r="F2" s="122"/>
      <c r="G2" s="122"/>
      <c r="H2" s="122"/>
    </row>
    <row r="3" spans="1:9" ht="15.75" customHeight="1" x14ac:dyDescent="0.25">
      <c r="A3" s="1" t="s">
        <v>128</v>
      </c>
      <c r="C3" s="130" t="s">
        <v>279</v>
      </c>
      <c r="D3" s="130"/>
      <c r="E3" s="130"/>
      <c r="F3" s="130"/>
      <c r="G3" s="130"/>
      <c r="H3" s="130"/>
      <c r="I3" s="130"/>
    </row>
    <row r="4" spans="1:9" ht="19.5" customHeight="1" x14ac:dyDescent="0.3">
      <c r="A4" s="121" t="s">
        <v>131</v>
      </c>
      <c r="B4" s="121"/>
      <c r="C4" s="121"/>
      <c r="D4" s="121"/>
      <c r="E4" s="121"/>
      <c r="F4" s="121"/>
      <c r="G4" s="121"/>
      <c r="H4" s="121"/>
      <c r="I4" s="44"/>
    </row>
    <row r="5" spans="1:9" ht="18.75" customHeight="1" x14ac:dyDescent="0.3">
      <c r="A5" s="121" t="s">
        <v>196</v>
      </c>
      <c r="B5" s="122"/>
      <c r="C5" s="122"/>
      <c r="D5" s="122"/>
      <c r="E5" s="122"/>
      <c r="F5" s="122"/>
      <c r="G5" s="122"/>
      <c r="H5" s="122"/>
      <c r="I5" s="32"/>
    </row>
    <row r="6" spans="1:9" ht="8.25" customHeight="1" x14ac:dyDescent="0.3">
      <c r="A6" s="33"/>
      <c r="B6" s="42"/>
      <c r="C6" s="42"/>
      <c r="D6" s="129" t="s">
        <v>128</v>
      </c>
      <c r="E6" s="129"/>
      <c r="F6" s="129"/>
      <c r="G6" s="129"/>
      <c r="H6" s="36"/>
    </row>
    <row r="7" spans="1:9" ht="18.75" hidden="1" customHeight="1" x14ac:dyDescent="0.3">
      <c r="A7" s="33"/>
      <c r="B7" s="42"/>
      <c r="C7" s="42"/>
      <c r="D7" s="42"/>
      <c r="E7" s="37"/>
      <c r="F7" s="37"/>
      <c r="G7" s="37"/>
      <c r="H7" s="36"/>
    </row>
    <row r="8" spans="1:9" ht="15" customHeight="1" x14ac:dyDescent="0.25">
      <c r="A8" s="110" t="s">
        <v>0</v>
      </c>
      <c r="B8" s="112" t="s">
        <v>1</v>
      </c>
      <c r="C8" s="113"/>
      <c r="D8" s="114"/>
      <c r="E8" s="118" t="s">
        <v>122</v>
      </c>
      <c r="F8" s="119"/>
      <c r="G8" s="119"/>
      <c r="H8" s="120"/>
      <c r="I8" s="131" t="s">
        <v>136</v>
      </c>
    </row>
    <row r="9" spans="1:9" ht="114.75" customHeight="1" x14ac:dyDescent="0.25">
      <c r="A9" s="111"/>
      <c r="B9" s="115"/>
      <c r="C9" s="116"/>
      <c r="D9" s="117"/>
      <c r="E9" s="40" t="s">
        <v>129</v>
      </c>
      <c r="F9" s="40" t="s">
        <v>130</v>
      </c>
      <c r="G9" s="41" t="s">
        <v>2</v>
      </c>
      <c r="H9" s="40" t="s">
        <v>195</v>
      </c>
      <c r="I9" s="132"/>
    </row>
    <row r="10" spans="1:9" ht="30" customHeight="1" x14ac:dyDescent="0.25">
      <c r="A10" s="2" t="s">
        <v>3</v>
      </c>
      <c r="B10" s="97" t="s">
        <v>4</v>
      </c>
      <c r="C10" s="97"/>
      <c r="D10" s="97"/>
      <c r="E10" s="2">
        <v>901</v>
      </c>
      <c r="F10" s="2"/>
      <c r="G10" s="2"/>
      <c r="H10" s="2"/>
      <c r="I10" s="26">
        <f>SUM(I11)</f>
        <v>5003.2999999999993</v>
      </c>
    </row>
    <row r="11" spans="1:9" ht="14.25" customHeight="1" x14ac:dyDescent="0.25">
      <c r="A11" s="2" t="s">
        <v>5</v>
      </c>
      <c r="B11" s="97" t="s">
        <v>132</v>
      </c>
      <c r="C11" s="97"/>
      <c r="D11" s="97"/>
      <c r="E11" s="2">
        <v>901</v>
      </c>
      <c r="F11" s="3" t="s">
        <v>6</v>
      </c>
      <c r="G11" s="2"/>
      <c r="H11" s="2"/>
      <c r="I11" s="26">
        <f>SUM(I12+I15)</f>
        <v>5003.2999999999993</v>
      </c>
    </row>
    <row r="12" spans="1:9" s="4" customFormat="1" ht="46.5" customHeight="1" x14ac:dyDescent="0.25">
      <c r="A12" s="16" t="s">
        <v>7</v>
      </c>
      <c r="B12" s="71" t="s">
        <v>8</v>
      </c>
      <c r="C12" s="71"/>
      <c r="D12" s="71"/>
      <c r="E12" s="16">
        <v>901</v>
      </c>
      <c r="F12" s="17" t="s">
        <v>9</v>
      </c>
      <c r="G12" s="16"/>
      <c r="H12" s="16"/>
      <c r="I12" s="27">
        <f>I13</f>
        <v>1246.5999999999999</v>
      </c>
    </row>
    <row r="13" spans="1:9" s="5" customFormat="1" ht="54.75" customHeight="1" x14ac:dyDescent="0.25">
      <c r="A13" s="12" t="s">
        <v>10</v>
      </c>
      <c r="B13" s="59" t="s">
        <v>182</v>
      </c>
      <c r="C13" s="127"/>
      <c r="D13" s="128"/>
      <c r="E13" s="12">
        <v>901</v>
      </c>
      <c r="F13" s="13" t="s">
        <v>9</v>
      </c>
      <c r="G13" s="13" t="s">
        <v>224</v>
      </c>
      <c r="H13" s="12"/>
      <c r="I13" s="19">
        <f>SUM(I14:I14)</f>
        <v>1246.5999999999999</v>
      </c>
    </row>
    <row r="14" spans="1:9" s="5" customFormat="1" ht="109.5" customHeight="1" x14ac:dyDescent="0.25">
      <c r="A14" s="6" t="s">
        <v>11</v>
      </c>
      <c r="B14" s="56" t="s">
        <v>280</v>
      </c>
      <c r="C14" s="57"/>
      <c r="D14" s="58"/>
      <c r="E14" s="12">
        <v>901</v>
      </c>
      <c r="F14" s="13" t="s">
        <v>9</v>
      </c>
      <c r="G14" s="13" t="s">
        <v>224</v>
      </c>
      <c r="H14" s="12">
        <v>100</v>
      </c>
      <c r="I14" s="19">
        <v>1246.5999999999999</v>
      </c>
    </row>
    <row r="15" spans="1:9" ht="64.5" customHeight="1" x14ac:dyDescent="0.25">
      <c r="A15" s="2" t="s">
        <v>12</v>
      </c>
      <c r="B15" s="71" t="s">
        <v>13</v>
      </c>
      <c r="C15" s="71"/>
      <c r="D15" s="71"/>
      <c r="E15" s="2">
        <v>901</v>
      </c>
      <c r="F15" s="3" t="s">
        <v>14</v>
      </c>
      <c r="G15" s="6"/>
      <c r="H15" s="6"/>
      <c r="I15" s="26">
        <f>SUM(I16+I18)</f>
        <v>3756.7</v>
      </c>
    </row>
    <row r="16" spans="1:9" s="5" customFormat="1" ht="48.75" customHeight="1" x14ac:dyDescent="0.25">
      <c r="A16" s="12" t="s">
        <v>15</v>
      </c>
      <c r="B16" s="59" t="s">
        <v>161</v>
      </c>
      <c r="C16" s="60"/>
      <c r="D16" s="61"/>
      <c r="E16" s="12">
        <v>901</v>
      </c>
      <c r="F16" s="13" t="s">
        <v>14</v>
      </c>
      <c r="G16" s="13" t="s">
        <v>225</v>
      </c>
      <c r="H16" s="12"/>
      <c r="I16" s="19">
        <f>SUM(I17)</f>
        <v>1353.5</v>
      </c>
    </row>
    <row r="17" spans="1:9" ht="93.75" customHeight="1" x14ac:dyDescent="0.25">
      <c r="A17" s="6" t="s">
        <v>16</v>
      </c>
      <c r="B17" s="56" t="s">
        <v>156</v>
      </c>
      <c r="C17" s="57"/>
      <c r="D17" s="58"/>
      <c r="E17" s="6">
        <v>901</v>
      </c>
      <c r="F17" s="7" t="s">
        <v>14</v>
      </c>
      <c r="G17" s="13" t="s">
        <v>225</v>
      </c>
      <c r="H17" s="6">
        <v>100</v>
      </c>
      <c r="I17" s="15">
        <v>1353.5</v>
      </c>
    </row>
    <row r="18" spans="1:9" s="5" customFormat="1" ht="45.75" customHeight="1" x14ac:dyDescent="0.25">
      <c r="A18" s="12" t="s">
        <v>17</v>
      </c>
      <c r="B18" s="59" t="s">
        <v>162</v>
      </c>
      <c r="C18" s="60"/>
      <c r="D18" s="61"/>
      <c r="E18" s="12">
        <v>901</v>
      </c>
      <c r="F18" s="13" t="s">
        <v>14</v>
      </c>
      <c r="G18" s="13" t="s">
        <v>226</v>
      </c>
      <c r="H18" s="12"/>
      <c r="I18" s="19">
        <f>I19+ I20</f>
        <v>2403.1999999999998</v>
      </c>
    </row>
    <row r="19" spans="1:9" ht="92.25" customHeight="1" x14ac:dyDescent="0.25">
      <c r="A19" s="6" t="s">
        <v>18</v>
      </c>
      <c r="B19" s="56" t="s">
        <v>156</v>
      </c>
      <c r="C19" s="57"/>
      <c r="D19" s="58"/>
      <c r="E19" s="6">
        <v>901</v>
      </c>
      <c r="F19" s="7" t="s">
        <v>14</v>
      </c>
      <c r="G19" s="13" t="s">
        <v>226</v>
      </c>
      <c r="H19" s="6">
        <v>100</v>
      </c>
      <c r="I19" s="15">
        <v>2307.1</v>
      </c>
    </row>
    <row r="20" spans="1:9" ht="30" customHeight="1" x14ac:dyDescent="0.25">
      <c r="A20" s="6" t="s">
        <v>167</v>
      </c>
      <c r="B20" s="56" t="s">
        <v>154</v>
      </c>
      <c r="C20" s="95"/>
      <c r="D20" s="96"/>
      <c r="E20" s="6">
        <v>901</v>
      </c>
      <c r="F20" s="7" t="s">
        <v>14</v>
      </c>
      <c r="G20" s="13" t="s">
        <v>226</v>
      </c>
      <c r="H20" s="6">
        <v>200</v>
      </c>
      <c r="I20" s="15">
        <v>96.1</v>
      </c>
    </row>
    <row r="21" spans="1:9" s="8" customFormat="1" ht="30" customHeight="1" x14ac:dyDescent="0.2">
      <c r="A21" s="2" t="s">
        <v>21</v>
      </c>
      <c r="B21" s="78" t="s">
        <v>22</v>
      </c>
      <c r="C21" s="108"/>
      <c r="D21" s="109"/>
      <c r="E21" s="2">
        <v>984</v>
      </c>
      <c r="F21" s="3"/>
      <c r="G21" s="3"/>
      <c r="H21" s="2"/>
      <c r="I21" s="26">
        <f>SUM(I22+I57+I63+I73+I98+I102+I115+I126+I135+I143)</f>
        <v>359846.50000000006</v>
      </c>
    </row>
    <row r="22" spans="1:9" s="8" customFormat="1" ht="18" customHeight="1" x14ac:dyDescent="0.2">
      <c r="A22" s="2" t="s">
        <v>5</v>
      </c>
      <c r="B22" s="78" t="s">
        <v>132</v>
      </c>
      <c r="C22" s="108"/>
      <c r="D22" s="109"/>
      <c r="E22" s="2">
        <v>984</v>
      </c>
      <c r="F22" s="3" t="s">
        <v>6</v>
      </c>
      <c r="G22" s="3"/>
      <c r="H22" s="2"/>
      <c r="I22" s="26">
        <f>SUM(I23+I31+I34)</f>
        <v>32831.800000000003</v>
      </c>
    </row>
    <row r="23" spans="1:9" s="5" customFormat="1" ht="74.25" customHeight="1" x14ac:dyDescent="0.25">
      <c r="A23" s="16" t="s">
        <v>7</v>
      </c>
      <c r="B23" s="123" t="s">
        <v>119</v>
      </c>
      <c r="C23" s="124"/>
      <c r="D23" s="125"/>
      <c r="E23" s="16">
        <v>984</v>
      </c>
      <c r="F23" s="17" t="s">
        <v>23</v>
      </c>
      <c r="G23" s="12"/>
      <c r="H23" s="12"/>
      <c r="I23" s="27">
        <f>SUM(I24+I28)</f>
        <v>26423.500000000004</v>
      </c>
    </row>
    <row r="24" spans="1:9" s="5" customFormat="1" ht="46.5" customHeight="1" x14ac:dyDescent="0.25">
      <c r="A24" s="11" t="s">
        <v>10</v>
      </c>
      <c r="B24" s="59" t="s">
        <v>163</v>
      </c>
      <c r="C24" s="60"/>
      <c r="D24" s="61"/>
      <c r="E24" s="12">
        <v>984</v>
      </c>
      <c r="F24" s="13" t="s">
        <v>23</v>
      </c>
      <c r="G24" s="13" t="s">
        <v>227</v>
      </c>
      <c r="H24" s="12"/>
      <c r="I24" s="19">
        <f>SUM(I25:I27)</f>
        <v>21548.300000000003</v>
      </c>
    </row>
    <row r="25" spans="1:9" ht="83.25" customHeight="1" x14ac:dyDescent="0.25">
      <c r="A25" s="11" t="s">
        <v>11</v>
      </c>
      <c r="B25" s="56" t="s">
        <v>156</v>
      </c>
      <c r="C25" s="57"/>
      <c r="D25" s="58"/>
      <c r="E25" s="6">
        <v>984</v>
      </c>
      <c r="F25" s="7" t="s">
        <v>23</v>
      </c>
      <c r="G25" s="13" t="s">
        <v>227</v>
      </c>
      <c r="H25" s="6">
        <v>100</v>
      </c>
      <c r="I25" s="15">
        <v>18867.7</v>
      </c>
    </row>
    <row r="26" spans="1:9" ht="30" customHeight="1" x14ac:dyDescent="0.25">
      <c r="A26" s="11" t="s">
        <v>123</v>
      </c>
      <c r="B26" s="56" t="s">
        <v>154</v>
      </c>
      <c r="C26" s="95"/>
      <c r="D26" s="96"/>
      <c r="E26" s="6">
        <v>984</v>
      </c>
      <c r="F26" s="7" t="s">
        <v>23</v>
      </c>
      <c r="G26" s="13" t="s">
        <v>227</v>
      </c>
      <c r="H26" s="6">
        <v>200</v>
      </c>
      <c r="I26" s="15">
        <v>2651.9</v>
      </c>
    </row>
    <row r="27" spans="1:9" ht="21" customHeight="1" x14ac:dyDescent="0.25">
      <c r="A27" s="11" t="s">
        <v>148</v>
      </c>
      <c r="B27" s="98" t="s">
        <v>152</v>
      </c>
      <c r="C27" s="99"/>
      <c r="D27" s="100"/>
      <c r="E27" s="6">
        <v>984</v>
      </c>
      <c r="F27" s="7" t="s">
        <v>23</v>
      </c>
      <c r="G27" s="13" t="s">
        <v>227</v>
      </c>
      <c r="H27" s="6">
        <v>800</v>
      </c>
      <c r="I27" s="15">
        <v>28.7</v>
      </c>
    </row>
    <row r="28" spans="1:9" ht="66" customHeight="1" x14ac:dyDescent="0.25">
      <c r="A28" s="11" t="s">
        <v>24</v>
      </c>
      <c r="B28" s="59" t="s">
        <v>274</v>
      </c>
      <c r="C28" s="60"/>
      <c r="D28" s="61"/>
      <c r="E28" s="6">
        <v>984</v>
      </c>
      <c r="F28" s="7" t="s">
        <v>23</v>
      </c>
      <c r="G28" s="13" t="s">
        <v>257</v>
      </c>
      <c r="H28" s="6"/>
      <c r="I28" s="15">
        <f>SUM(I29:I30)</f>
        <v>4875.2</v>
      </c>
    </row>
    <row r="29" spans="1:9" ht="120" customHeight="1" x14ac:dyDescent="0.25">
      <c r="A29" s="11" t="s">
        <v>121</v>
      </c>
      <c r="B29" s="56" t="s">
        <v>281</v>
      </c>
      <c r="C29" s="57"/>
      <c r="D29" s="58"/>
      <c r="E29" s="6">
        <v>984</v>
      </c>
      <c r="F29" s="7" t="s">
        <v>23</v>
      </c>
      <c r="G29" s="13" t="s">
        <v>257</v>
      </c>
      <c r="H29" s="6">
        <v>100</v>
      </c>
      <c r="I29" s="15">
        <v>4545.8</v>
      </c>
    </row>
    <row r="30" spans="1:9" ht="33.75" customHeight="1" x14ac:dyDescent="0.25">
      <c r="A30" s="11" t="s">
        <v>200</v>
      </c>
      <c r="B30" s="56" t="s">
        <v>154</v>
      </c>
      <c r="C30" s="57"/>
      <c r="D30" s="58"/>
      <c r="E30" s="6">
        <v>984</v>
      </c>
      <c r="F30" s="7" t="s">
        <v>23</v>
      </c>
      <c r="G30" s="13" t="s">
        <v>257</v>
      </c>
      <c r="H30" s="6">
        <v>200</v>
      </c>
      <c r="I30" s="15">
        <v>329.4</v>
      </c>
    </row>
    <row r="31" spans="1:9" s="18" customFormat="1" ht="15.75" x14ac:dyDescent="0.25">
      <c r="A31" s="16" t="s">
        <v>12</v>
      </c>
      <c r="B31" s="77" t="s">
        <v>25</v>
      </c>
      <c r="C31" s="77"/>
      <c r="D31" s="77"/>
      <c r="E31" s="16">
        <v>984</v>
      </c>
      <c r="F31" s="17" t="s">
        <v>26</v>
      </c>
      <c r="G31" s="12"/>
      <c r="H31" s="12"/>
      <c r="I31" s="27">
        <f>I32</f>
        <v>100</v>
      </c>
    </row>
    <row r="32" spans="1:9" s="5" customFormat="1" ht="18" customHeight="1" x14ac:dyDescent="0.25">
      <c r="A32" s="12" t="s">
        <v>15</v>
      </c>
      <c r="B32" s="87" t="s">
        <v>124</v>
      </c>
      <c r="C32" s="88"/>
      <c r="D32" s="89"/>
      <c r="E32" s="12">
        <v>984</v>
      </c>
      <c r="F32" s="13" t="s">
        <v>26</v>
      </c>
      <c r="G32" s="7" t="s">
        <v>228</v>
      </c>
      <c r="H32" s="13"/>
      <c r="I32" s="19">
        <f>I33</f>
        <v>100</v>
      </c>
    </row>
    <row r="33" spans="1:9" ht="18.75" customHeight="1" x14ac:dyDescent="0.25">
      <c r="A33" s="12" t="s">
        <v>16</v>
      </c>
      <c r="B33" s="98" t="s">
        <v>152</v>
      </c>
      <c r="C33" s="99"/>
      <c r="D33" s="100"/>
      <c r="E33" s="6">
        <v>984</v>
      </c>
      <c r="F33" s="7" t="s">
        <v>26</v>
      </c>
      <c r="G33" s="7" t="s">
        <v>228</v>
      </c>
      <c r="H33" s="7" t="s">
        <v>157</v>
      </c>
      <c r="I33" s="15">
        <v>100</v>
      </c>
    </row>
    <row r="34" spans="1:9" s="5" customFormat="1" ht="16.5" customHeight="1" x14ac:dyDescent="0.25">
      <c r="A34" s="16" t="s">
        <v>183</v>
      </c>
      <c r="B34" s="94" t="s">
        <v>19</v>
      </c>
      <c r="C34" s="94"/>
      <c r="D34" s="94"/>
      <c r="E34" s="16">
        <v>984</v>
      </c>
      <c r="F34" s="17" t="s">
        <v>20</v>
      </c>
      <c r="G34" s="16"/>
      <c r="H34" s="16"/>
      <c r="I34" s="27">
        <f>SUM(I35+I37+I39+I41+I43+I45+I47+I49+I53+I55)</f>
        <v>6308.3</v>
      </c>
    </row>
    <row r="35" spans="1:9" s="5" customFormat="1" ht="63.75" customHeight="1" x14ac:dyDescent="0.25">
      <c r="A35" s="11" t="s">
        <v>184</v>
      </c>
      <c r="B35" s="59" t="s">
        <v>275</v>
      </c>
      <c r="C35" s="60"/>
      <c r="D35" s="61"/>
      <c r="E35" s="12">
        <v>984</v>
      </c>
      <c r="F35" s="13" t="s">
        <v>20</v>
      </c>
      <c r="G35" s="13" t="s">
        <v>258</v>
      </c>
      <c r="H35" s="12"/>
      <c r="I35" s="19">
        <f>I36</f>
        <v>6</v>
      </c>
    </row>
    <row r="36" spans="1:9" ht="30" customHeight="1" x14ac:dyDescent="0.25">
      <c r="A36" s="10" t="s">
        <v>185</v>
      </c>
      <c r="B36" s="56" t="s">
        <v>154</v>
      </c>
      <c r="C36" s="95"/>
      <c r="D36" s="96"/>
      <c r="E36" s="6">
        <v>984</v>
      </c>
      <c r="F36" s="7" t="s">
        <v>20</v>
      </c>
      <c r="G36" s="13" t="s">
        <v>258</v>
      </c>
      <c r="H36" s="6">
        <v>200</v>
      </c>
      <c r="I36" s="15">
        <v>6</v>
      </c>
    </row>
    <row r="37" spans="1:9" s="18" customFormat="1" ht="36.75" customHeight="1" x14ac:dyDescent="0.25">
      <c r="A37" s="11" t="s">
        <v>201</v>
      </c>
      <c r="B37" s="72" t="s">
        <v>260</v>
      </c>
      <c r="C37" s="73"/>
      <c r="D37" s="74"/>
      <c r="E37" s="6">
        <v>984</v>
      </c>
      <c r="F37" s="7" t="s">
        <v>20</v>
      </c>
      <c r="G37" s="13" t="s">
        <v>261</v>
      </c>
      <c r="H37" s="55"/>
      <c r="I37" s="19">
        <f>SUM(I38)</f>
        <v>181</v>
      </c>
    </row>
    <row r="38" spans="1:9" ht="30" customHeight="1" x14ac:dyDescent="0.25">
      <c r="A38" s="10" t="s">
        <v>202</v>
      </c>
      <c r="B38" s="56" t="s">
        <v>154</v>
      </c>
      <c r="C38" s="57"/>
      <c r="D38" s="58"/>
      <c r="E38" s="6">
        <v>984</v>
      </c>
      <c r="F38" s="7" t="s">
        <v>20</v>
      </c>
      <c r="G38" s="7" t="s">
        <v>261</v>
      </c>
      <c r="H38" s="6">
        <v>200</v>
      </c>
      <c r="I38" s="15">
        <v>181</v>
      </c>
    </row>
    <row r="39" spans="1:9" ht="31.5" customHeight="1" x14ac:dyDescent="0.25">
      <c r="A39" s="11" t="s">
        <v>27</v>
      </c>
      <c r="B39" s="59" t="s">
        <v>165</v>
      </c>
      <c r="C39" s="60"/>
      <c r="D39" s="61"/>
      <c r="E39" s="12">
        <v>984</v>
      </c>
      <c r="F39" s="13" t="s">
        <v>20</v>
      </c>
      <c r="G39" s="13" t="s">
        <v>230</v>
      </c>
      <c r="H39" s="17"/>
      <c r="I39" s="13" t="s">
        <v>197</v>
      </c>
    </row>
    <row r="40" spans="1:9" ht="32.25" customHeight="1" x14ac:dyDescent="0.25">
      <c r="A40" s="10" t="s">
        <v>28</v>
      </c>
      <c r="B40" s="56" t="s">
        <v>154</v>
      </c>
      <c r="C40" s="57"/>
      <c r="D40" s="58"/>
      <c r="E40" s="6">
        <v>984</v>
      </c>
      <c r="F40" s="7" t="s">
        <v>20</v>
      </c>
      <c r="G40" s="7" t="s">
        <v>230</v>
      </c>
      <c r="H40" s="7" t="s">
        <v>155</v>
      </c>
      <c r="I40" s="7" t="s">
        <v>197</v>
      </c>
    </row>
    <row r="41" spans="1:9" ht="115.5" customHeight="1" x14ac:dyDescent="0.25">
      <c r="A41" s="11" t="s">
        <v>186</v>
      </c>
      <c r="B41" s="59" t="s">
        <v>166</v>
      </c>
      <c r="C41" s="60"/>
      <c r="D41" s="61"/>
      <c r="E41" s="12">
        <v>984</v>
      </c>
      <c r="F41" s="13" t="s">
        <v>20</v>
      </c>
      <c r="G41" s="7" t="s">
        <v>231</v>
      </c>
      <c r="H41" s="12"/>
      <c r="I41" s="19">
        <f>I42</f>
        <v>120</v>
      </c>
    </row>
    <row r="42" spans="1:9" ht="31.5" customHeight="1" x14ac:dyDescent="0.25">
      <c r="A42" s="11" t="s">
        <v>187</v>
      </c>
      <c r="B42" s="56" t="s">
        <v>154</v>
      </c>
      <c r="C42" s="57"/>
      <c r="D42" s="58"/>
      <c r="E42" s="6">
        <v>984</v>
      </c>
      <c r="F42" s="7" t="s">
        <v>20</v>
      </c>
      <c r="G42" s="7" t="s">
        <v>231</v>
      </c>
      <c r="H42" s="6">
        <v>200</v>
      </c>
      <c r="I42" s="15">
        <v>120</v>
      </c>
    </row>
    <row r="43" spans="1:9" s="5" customFormat="1" ht="32.25" customHeight="1" x14ac:dyDescent="0.25">
      <c r="A43" s="11" t="s">
        <v>188</v>
      </c>
      <c r="B43" s="59" t="s">
        <v>164</v>
      </c>
      <c r="C43" s="60"/>
      <c r="D43" s="61"/>
      <c r="E43" s="12">
        <v>984</v>
      </c>
      <c r="F43" s="13" t="s">
        <v>20</v>
      </c>
      <c r="G43" s="13" t="s">
        <v>229</v>
      </c>
      <c r="H43" s="12"/>
      <c r="I43" s="19">
        <v>72</v>
      </c>
    </row>
    <row r="44" spans="1:9" ht="15" customHeight="1" x14ac:dyDescent="0.25">
      <c r="A44" s="10" t="s">
        <v>266</v>
      </c>
      <c r="B44" s="62" t="s">
        <v>152</v>
      </c>
      <c r="C44" s="75"/>
      <c r="D44" s="76"/>
      <c r="E44" s="6">
        <v>984</v>
      </c>
      <c r="F44" s="7" t="s">
        <v>20</v>
      </c>
      <c r="G44" s="7" t="s">
        <v>229</v>
      </c>
      <c r="H44" s="6">
        <v>800</v>
      </c>
      <c r="I44" s="7" t="s">
        <v>153</v>
      </c>
    </row>
    <row r="45" spans="1:9" ht="81" customHeight="1" x14ac:dyDescent="0.25">
      <c r="A45" s="11" t="s">
        <v>204</v>
      </c>
      <c r="B45" s="59" t="s">
        <v>203</v>
      </c>
      <c r="C45" s="60"/>
      <c r="D45" s="61"/>
      <c r="E45" s="12">
        <v>984</v>
      </c>
      <c r="F45" s="13" t="s">
        <v>20</v>
      </c>
      <c r="G45" s="7" t="s">
        <v>233</v>
      </c>
      <c r="H45" s="12"/>
      <c r="I45" s="19">
        <f>I46</f>
        <v>124.4</v>
      </c>
    </row>
    <row r="46" spans="1:9" ht="33" customHeight="1" x14ac:dyDescent="0.25">
      <c r="A46" s="11" t="s">
        <v>267</v>
      </c>
      <c r="B46" s="56" t="s">
        <v>154</v>
      </c>
      <c r="C46" s="57"/>
      <c r="D46" s="58"/>
      <c r="E46" s="6">
        <v>984</v>
      </c>
      <c r="F46" s="7" t="s">
        <v>20</v>
      </c>
      <c r="G46" s="7" t="s">
        <v>233</v>
      </c>
      <c r="H46" s="6">
        <v>200</v>
      </c>
      <c r="I46" s="15">
        <v>124.4</v>
      </c>
    </row>
    <row r="47" spans="1:9" ht="62.25" customHeight="1" x14ac:dyDescent="0.25">
      <c r="A47" s="11" t="s">
        <v>205</v>
      </c>
      <c r="B47" s="72" t="s">
        <v>248</v>
      </c>
      <c r="C47" s="73"/>
      <c r="D47" s="74"/>
      <c r="E47" s="12">
        <v>984</v>
      </c>
      <c r="F47" s="13" t="s">
        <v>20</v>
      </c>
      <c r="G47" s="7" t="s">
        <v>232</v>
      </c>
      <c r="H47" s="12"/>
      <c r="I47" s="19">
        <f>I48</f>
        <v>47.5</v>
      </c>
    </row>
    <row r="48" spans="1:9" ht="33.75" customHeight="1" x14ac:dyDescent="0.25">
      <c r="A48" s="11" t="s">
        <v>206</v>
      </c>
      <c r="B48" s="56" t="s">
        <v>154</v>
      </c>
      <c r="C48" s="57"/>
      <c r="D48" s="58"/>
      <c r="E48" s="6">
        <v>984</v>
      </c>
      <c r="F48" s="7" t="s">
        <v>20</v>
      </c>
      <c r="G48" s="7" t="s">
        <v>232</v>
      </c>
      <c r="H48" s="6">
        <v>200</v>
      </c>
      <c r="I48" s="15">
        <v>47.5</v>
      </c>
    </row>
    <row r="49" spans="1:9" s="5" customFormat="1" ht="67.5" customHeight="1" x14ac:dyDescent="0.25">
      <c r="A49" s="11" t="s">
        <v>189</v>
      </c>
      <c r="B49" s="72" t="s">
        <v>265</v>
      </c>
      <c r="C49" s="73"/>
      <c r="D49" s="74"/>
      <c r="E49" s="12">
        <v>984</v>
      </c>
      <c r="F49" s="13" t="s">
        <v>20</v>
      </c>
      <c r="G49" s="13" t="s">
        <v>259</v>
      </c>
      <c r="H49" s="12"/>
      <c r="I49" s="19">
        <f>SUM(I50:I52)</f>
        <v>5073.7</v>
      </c>
    </row>
    <row r="50" spans="1:9" ht="114.75" customHeight="1" x14ac:dyDescent="0.25">
      <c r="A50" s="11" t="s">
        <v>191</v>
      </c>
      <c r="B50" s="56" t="s">
        <v>281</v>
      </c>
      <c r="C50" s="57"/>
      <c r="D50" s="58"/>
      <c r="E50" s="6">
        <v>984</v>
      </c>
      <c r="F50" s="7" t="s">
        <v>20</v>
      </c>
      <c r="G50" s="7" t="s">
        <v>259</v>
      </c>
      <c r="H50" s="6">
        <v>100</v>
      </c>
      <c r="I50" s="15">
        <v>4140</v>
      </c>
    </row>
    <row r="51" spans="1:9" ht="30.75" customHeight="1" x14ac:dyDescent="0.25">
      <c r="A51" s="11" t="s">
        <v>268</v>
      </c>
      <c r="B51" s="56" t="s">
        <v>154</v>
      </c>
      <c r="C51" s="57"/>
      <c r="D51" s="58"/>
      <c r="E51" s="6">
        <v>984</v>
      </c>
      <c r="F51" s="7" t="s">
        <v>20</v>
      </c>
      <c r="G51" s="7" t="s">
        <v>259</v>
      </c>
      <c r="H51" s="6">
        <v>200</v>
      </c>
      <c r="I51" s="15">
        <v>927.7</v>
      </c>
    </row>
    <row r="52" spans="1:9" ht="18" customHeight="1" x14ac:dyDescent="0.25">
      <c r="A52" s="11" t="s">
        <v>269</v>
      </c>
      <c r="B52" s="56" t="s">
        <v>152</v>
      </c>
      <c r="C52" s="92"/>
      <c r="D52" s="93"/>
      <c r="E52" s="6">
        <v>984</v>
      </c>
      <c r="F52" s="7" t="s">
        <v>20</v>
      </c>
      <c r="G52" s="7" t="s">
        <v>259</v>
      </c>
      <c r="H52" s="6">
        <v>800</v>
      </c>
      <c r="I52" s="15">
        <v>6</v>
      </c>
    </row>
    <row r="53" spans="1:9" ht="85.5" customHeight="1" x14ac:dyDescent="0.25">
      <c r="A53" s="11" t="s">
        <v>270</v>
      </c>
      <c r="B53" s="59" t="s">
        <v>214</v>
      </c>
      <c r="C53" s="60"/>
      <c r="D53" s="61"/>
      <c r="E53" s="12">
        <v>984</v>
      </c>
      <c r="F53" s="13" t="s">
        <v>20</v>
      </c>
      <c r="G53" s="13" t="s">
        <v>235</v>
      </c>
      <c r="H53" s="12"/>
      <c r="I53" s="19">
        <f>SUM(I54)</f>
        <v>201.1</v>
      </c>
    </row>
    <row r="54" spans="1:9" ht="32.25" customHeight="1" x14ac:dyDescent="0.25">
      <c r="A54" s="11" t="s">
        <v>271</v>
      </c>
      <c r="B54" s="56" t="s">
        <v>154</v>
      </c>
      <c r="C54" s="57"/>
      <c r="D54" s="58"/>
      <c r="E54" s="6">
        <v>984</v>
      </c>
      <c r="F54" s="7" t="s">
        <v>20</v>
      </c>
      <c r="G54" s="13" t="s">
        <v>235</v>
      </c>
      <c r="H54" s="6">
        <v>200</v>
      </c>
      <c r="I54" s="15">
        <v>201.1</v>
      </c>
    </row>
    <row r="55" spans="1:9" s="5" customFormat="1" ht="96" customHeight="1" x14ac:dyDescent="0.25">
      <c r="A55" s="11" t="s">
        <v>272</v>
      </c>
      <c r="B55" s="59" t="s">
        <v>215</v>
      </c>
      <c r="C55" s="60"/>
      <c r="D55" s="61"/>
      <c r="E55" s="12">
        <v>984</v>
      </c>
      <c r="F55" s="13" t="s">
        <v>20</v>
      </c>
      <c r="G55" s="13" t="s">
        <v>234</v>
      </c>
      <c r="H55" s="12"/>
      <c r="I55" s="19">
        <f>I56</f>
        <v>422.6</v>
      </c>
    </row>
    <row r="56" spans="1:9" ht="30.75" customHeight="1" x14ac:dyDescent="0.25">
      <c r="A56" s="11" t="s">
        <v>273</v>
      </c>
      <c r="B56" s="56" t="s">
        <v>154</v>
      </c>
      <c r="C56" s="57"/>
      <c r="D56" s="58"/>
      <c r="E56" s="6">
        <v>984</v>
      </c>
      <c r="F56" s="7" t="s">
        <v>20</v>
      </c>
      <c r="G56" s="13" t="s">
        <v>234</v>
      </c>
      <c r="H56" s="6">
        <v>200</v>
      </c>
      <c r="I56" s="15">
        <v>422.6</v>
      </c>
    </row>
    <row r="57" spans="1:9" s="5" customFormat="1" ht="33" customHeight="1" x14ac:dyDescent="0.25">
      <c r="A57" s="9" t="s">
        <v>29</v>
      </c>
      <c r="B57" s="97" t="s">
        <v>30</v>
      </c>
      <c r="C57" s="97"/>
      <c r="D57" s="97"/>
      <c r="E57" s="2">
        <v>984</v>
      </c>
      <c r="F57" s="3" t="s">
        <v>31</v>
      </c>
      <c r="G57" s="7"/>
      <c r="H57" s="6"/>
      <c r="I57" s="26">
        <f>SUM(I58)</f>
        <v>616.9</v>
      </c>
    </row>
    <row r="58" spans="1:9" s="5" customFormat="1" ht="63.75" customHeight="1" x14ac:dyDescent="0.25">
      <c r="A58" s="16" t="s">
        <v>32</v>
      </c>
      <c r="B58" s="71" t="s">
        <v>282</v>
      </c>
      <c r="C58" s="71"/>
      <c r="D58" s="71"/>
      <c r="E58" s="16">
        <v>984</v>
      </c>
      <c r="F58" s="17" t="s">
        <v>33</v>
      </c>
      <c r="G58" s="17"/>
      <c r="H58" s="16"/>
      <c r="I58" s="27">
        <f>SUM(I59+I61)</f>
        <v>616.9</v>
      </c>
    </row>
    <row r="59" spans="1:9" s="5" customFormat="1" ht="162" customHeight="1" x14ac:dyDescent="0.25">
      <c r="A59" s="11" t="s">
        <v>34</v>
      </c>
      <c r="B59" s="82" t="s">
        <v>216</v>
      </c>
      <c r="C59" s="83"/>
      <c r="D59" s="84"/>
      <c r="E59" s="12">
        <v>984</v>
      </c>
      <c r="F59" s="13" t="s">
        <v>33</v>
      </c>
      <c r="G59" s="13" t="s">
        <v>236</v>
      </c>
      <c r="H59" s="12"/>
      <c r="I59" s="19">
        <f>SUM(I60)</f>
        <v>182.2</v>
      </c>
    </row>
    <row r="60" spans="1:9" ht="30" customHeight="1" x14ac:dyDescent="0.25">
      <c r="A60" s="10" t="s">
        <v>147</v>
      </c>
      <c r="B60" s="56" t="s">
        <v>154</v>
      </c>
      <c r="C60" s="57"/>
      <c r="D60" s="58"/>
      <c r="E60" s="6">
        <v>984</v>
      </c>
      <c r="F60" s="7" t="s">
        <v>33</v>
      </c>
      <c r="G60" s="13" t="s">
        <v>236</v>
      </c>
      <c r="H60" s="6">
        <v>200</v>
      </c>
      <c r="I60" s="15">
        <v>182.2</v>
      </c>
    </row>
    <row r="61" spans="1:9" s="5" customFormat="1" ht="128.25" customHeight="1" x14ac:dyDescent="0.25">
      <c r="A61" s="11" t="s">
        <v>35</v>
      </c>
      <c r="B61" s="59" t="s">
        <v>218</v>
      </c>
      <c r="C61" s="60"/>
      <c r="D61" s="61"/>
      <c r="E61" s="12">
        <v>984</v>
      </c>
      <c r="F61" s="13" t="s">
        <v>33</v>
      </c>
      <c r="G61" s="13" t="s">
        <v>237</v>
      </c>
      <c r="H61" s="12"/>
      <c r="I61" s="19">
        <f>SUM(I62)</f>
        <v>434.7</v>
      </c>
    </row>
    <row r="62" spans="1:9" ht="33.75" customHeight="1" x14ac:dyDescent="0.25">
      <c r="A62" s="10" t="s">
        <v>149</v>
      </c>
      <c r="B62" s="56" t="s">
        <v>154</v>
      </c>
      <c r="C62" s="57"/>
      <c r="D62" s="58"/>
      <c r="E62" s="6">
        <v>984</v>
      </c>
      <c r="F62" s="7" t="s">
        <v>33</v>
      </c>
      <c r="G62" s="13" t="s">
        <v>237</v>
      </c>
      <c r="H62" s="6">
        <v>200</v>
      </c>
      <c r="I62" s="15">
        <v>434.7</v>
      </c>
    </row>
    <row r="63" spans="1:9" ht="15" customHeight="1" x14ac:dyDescent="0.25">
      <c r="A63" s="9" t="s">
        <v>36</v>
      </c>
      <c r="B63" s="68" t="s">
        <v>37</v>
      </c>
      <c r="C63" s="69"/>
      <c r="D63" s="70"/>
      <c r="E63" s="2">
        <v>984</v>
      </c>
      <c r="F63" s="3" t="s">
        <v>38</v>
      </c>
      <c r="G63" s="3"/>
      <c r="H63" s="6"/>
      <c r="I63" s="26">
        <f>SUM(I64+I67+I70)</f>
        <v>79556.3</v>
      </c>
    </row>
    <row r="64" spans="1:9" ht="18.75" customHeight="1" x14ac:dyDescent="0.25">
      <c r="A64" s="20" t="s">
        <v>39</v>
      </c>
      <c r="B64" s="81" t="s">
        <v>118</v>
      </c>
      <c r="C64" s="66"/>
      <c r="D64" s="67"/>
      <c r="E64" s="16">
        <v>984</v>
      </c>
      <c r="F64" s="17" t="s">
        <v>117</v>
      </c>
      <c r="G64" s="17"/>
      <c r="H64" s="12"/>
      <c r="I64" s="27">
        <f>SUM(I65)</f>
        <v>1165.2</v>
      </c>
    </row>
    <row r="65" spans="1:9" s="5" customFormat="1" ht="67.5" customHeight="1" x14ac:dyDescent="0.25">
      <c r="A65" s="11" t="s">
        <v>40</v>
      </c>
      <c r="B65" s="65" t="s">
        <v>168</v>
      </c>
      <c r="C65" s="66"/>
      <c r="D65" s="67"/>
      <c r="E65" s="12">
        <v>984</v>
      </c>
      <c r="F65" s="13" t="s">
        <v>117</v>
      </c>
      <c r="G65" s="13" t="s">
        <v>238</v>
      </c>
      <c r="H65" s="12"/>
      <c r="I65" s="19">
        <f>I66</f>
        <v>1165.2</v>
      </c>
    </row>
    <row r="66" spans="1:9" ht="18.75" customHeight="1" x14ac:dyDescent="0.25">
      <c r="A66" s="10" t="s">
        <v>41</v>
      </c>
      <c r="B66" s="62" t="s">
        <v>152</v>
      </c>
      <c r="C66" s="63"/>
      <c r="D66" s="64"/>
      <c r="E66" s="6">
        <v>984</v>
      </c>
      <c r="F66" s="7" t="s">
        <v>117</v>
      </c>
      <c r="G66" s="13" t="s">
        <v>238</v>
      </c>
      <c r="H66" s="6">
        <v>800</v>
      </c>
      <c r="I66" s="15">
        <v>1165.2</v>
      </c>
    </row>
    <row r="67" spans="1:9" s="8" customFormat="1" ht="19.5" customHeight="1" x14ac:dyDescent="0.25">
      <c r="A67" s="20" t="s">
        <v>42</v>
      </c>
      <c r="B67" s="81" t="s">
        <v>169</v>
      </c>
      <c r="C67" s="85"/>
      <c r="D67" s="86"/>
      <c r="E67" s="16">
        <v>984</v>
      </c>
      <c r="F67" s="17" t="s">
        <v>125</v>
      </c>
      <c r="G67" s="17"/>
      <c r="H67" s="16"/>
      <c r="I67" s="27">
        <f>SUM(I68)</f>
        <v>78301.100000000006</v>
      </c>
    </row>
    <row r="68" spans="1:9" s="5" customFormat="1" ht="111.75" customHeight="1" x14ac:dyDescent="0.25">
      <c r="A68" s="11" t="s">
        <v>45</v>
      </c>
      <c r="B68" s="72" t="s">
        <v>217</v>
      </c>
      <c r="C68" s="104"/>
      <c r="D68" s="105"/>
      <c r="E68" s="12">
        <v>984</v>
      </c>
      <c r="F68" s="13" t="s">
        <v>125</v>
      </c>
      <c r="G68" s="13" t="s">
        <v>239</v>
      </c>
      <c r="H68" s="12"/>
      <c r="I68" s="19">
        <f>I69</f>
        <v>78301.100000000006</v>
      </c>
    </row>
    <row r="69" spans="1:9" ht="32.25" customHeight="1" x14ac:dyDescent="0.25">
      <c r="A69" s="10" t="s">
        <v>46</v>
      </c>
      <c r="B69" s="56" t="s">
        <v>154</v>
      </c>
      <c r="C69" s="57"/>
      <c r="D69" s="58"/>
      <c r="E69" s="6">
        <v>984</v>
      </c>
      <c r="F69" s="7" t="s">
        <v>125</v>
      </c>
      <c r="G69" s="13" t="s">
        <v>239</v>
      </c>
      <c r="H69" s="6">
        <v>200</v>
      </c>
      <c r="I69" s="15">
        <v>78301.100000000006</v>
      </c>
    </row>
    <row r="70" spans="1:9" s="5" customFormat="1" ht="30.75" customHeight="1" x14ac:dyDescent="0.25">
      <c r="A70" s="20" t="s">
        <v>116</v>
      </c>
      <c r="B70" s="71" t="s">
        <v>43</v>
      </c>
      <c r="C70" s="71"/>
      <c r="D70" s="71"/>
      <c r="E70" s="16">
        <v>984</v>
      </c>
      <c r="F70" s="17" t="s">
        <v>44</v>
      </c>
      <c r="G70" s="12"/>
      <c r="H70" s="12"/>
      <c r="I70" s="27">
        <f>I71</f>
        <v>90</v>
      </c>
    </row>
    <row r="71" spans="1:9" ht="47.25" customHeight="1" x14ac:dyDescent="0.25">
      <c r="A71" s="11" t="s">
        <v>150</v>
      </c>
      <c r="B71" s="59" t="s">
        <v>207</v>
      </c>
      <c r="C71" s="60"/>
      <c r="D71" s="61"/>
      <c r="E71" s="12">
        <v>984</v>
      </c>
      <c r="F71" s="13" t="s">
        <v>44</v>
      </c>
      <c r="G71" s="12">
        <v>3450000120</v>
      </c>
      <c r="H71" s="12"/>
      <c r="I71" s="19">
        <f>I72</f>
        <v>90</v>
      </c>
    </row>
    <row r="72" spans="1:9" s="8" customFormat="1" ht="31.5" customHeight="1" x14ac:dyDescent="0.25">
      <c r="A72" s="10" t="s">
        <v>151</v>
      </c>
      <c r="B72" s="56" t="s">
        <v>154</v>
      </c>
      <c r="C72" s="57"/>
      <c r="D72" s="58"/>
      <c r="E72" s="6">
        <v>984</v>
      </c>
      <c r="F72" s="7" t="s">
        <v>44</v>
      </c>
      <c r="G72" s="12">
        <v>3450000120</v>
      </c>
      <c r="H72" s="6">
        <v>200</v>
      </c>
      <c r="I72" s="15">
        <v>90</v>
      </c>
    </row>
    <row r="73" spans="1:9" s="8" customFormat="1" ht="34.5" customHeight="1" x14ac:dyDescent="0.2">
      <c r="A73" s="9" t="s">
        <v>103</v>
      </c>
      <c r="B73" s="78" t="s">
        <v>99</v>
      </c>
      <c r="C73" s="79"/>
      <c r="D73" s="80"/>
      <c r="E73" s="2">
        <v>984</v>
      </c>
      <c r="F73" s="3" t="s">
        <v>102</v>
      </c>
      <c r="G73" s="2"/>
      <c r="H73" s="2"/>
      <c r="I73" s="26">
        <f>I74</f>
        <v>186082.10000000003</v>
      </c>
    </row>
    <row r="74" spans="1:9" s="5" customFormat="1" ht="15" customHeight="1" x14ac:dyDescent="0.25">
      <c r="A74" s="9" t="s">
        <v>100</v>
      </c>
      <c r="B74" s="68" t="s">
        <v>104</v>
      </c>
      <c r="C74" s="69"/>
      <c r="D74" s="70"/>
      <c r="E74" s="2">
        <v>984</v>
      </c>
      <c r="F74" s="3" t="s">
        <v>47</v>
      </c>
      <c r="G74" s="6"/>
      <c r="H74" s="6"/>
      <c r="I74" s="26">
        <f>SUM(I75+I77+I79+I81+I83+I85+I87+I89+I91+I93+I95)</f>
        <v>186082.10000000003</v>
      </c>
    </row>
    <row r="75" spans="1:9" s="5" customFormat="1" ht="62.25" customHeight="1" x14ac:dyDescent="0.25">
      <c r="A75" s="10" t="s">
        <v>198</v>
      </c>
      <c r="B75" s="65" t="s">
        <v>276</v>
      </c>
      <c r="C75" s="106"/>
      <c r="D75" s="107"/>
      <c r="E75" s="6">
        <v>984</v>
      </c>
      <c r="F75" s="7" t="s">
        <v>47</v>
      </c>
      <c r="G75" s="6" t="s">
        <v>262</v>
      </c>
      <c r="H75" s="6"/>
      <c r="I75" s="19">
        <f>SUM(I76)</f>
        <v>59690.3</v>
      </c>
    </row>
    <row r="76" spans="1:9" s="5" customFormat="1" ht="30.75" customHeight="1" x14ac:dyDescent="0.25">
      <c r="A76" s="10" t="s">
        <v>199</v>
      </c>
      <c r="B76" s="56" t="s">
        <v>154</v>
      </c>
      <c r="C76" s="57"/>
      <c r="D76" s="58"/>
      <c r="E76" s="6">
        <v>984</v>
      </c>
      <c r="F76" s="7" t="s">
        <v>47</v>
      </c>
      <c r="G76" s="6" t="s">
        <v>262</v>
      </c>
      <c r="H76" s="6">
        <v>200</v>
      </c>
      <c r="I76" s="15">
        <v>59690.3</v>
      </c>
    </row>
    <row r="77" spans="1:9" s="5" customFormat="1" ht="66.75" customHeight="1" x14ac:dyDescent="0.25">
      <c r="A77" s="10" t="s">
        <v>105</v>
      </c>
      <c r="B77" s="59" t="s">
        <v>208</v>
      </c>
      <c r="C77" s="60"/>
      <c r="D77" s="61"/>
      <c r="E77" s="6">
        <v>984</v>
      </c>
      <c r="F77" s="7" t="s">
        <v>47</v>
      </c>
      <c r="G77" s="6">
        <v>6000000152</v>
      </c>
      <c r="H77" s="6"/>
      <c r="I77" s="15">
        <f>SUM(I78)</f>
        <v>699.5</v>
      </c>
    </row>
    <row r="78" spans="1:9" s="5" customFormat="1" ht="30.75" customHeight="1" x14ac:dyDescent="0.25">
      <c r="A78" s="10" t="s">
        <v>106</v>
      </c>
      <c r="B78" s="56" t="s">
        <v>154</v>
      </c>
      <c r="C78" s="57"/>
      <c r="D78" s="58"/>
      <c r="E78" s="6">
        <v>984</v>
      </c>
      <c r="F78" s="7" t="s">
        <v>47</v>
      </c>
      <c r="G78" s="6">
        <v>6000000152</v>
      </c>
      <c r="H78" s="6">
        <v>200</v>
      </c>
      <c r="I78" s="15">
        <v>699.5</v>
      </c>
    </row>
    <row r="79" spans="1:9" s="5" customFormat="1" ht="103.5" customHeight="1" x14ac:dyDescent="0.25">
      <c r="A79" s="10" t="s">
        <v>108</v>
      </c>
      <c r="B79" s="72" t="s">
        <v>254</v>
      </c>
      <c r="C79" s="60"/>
      <c r="D79" s="61"/>
      <c r="E79" s="46">
        <v>984</v>
      </c>
      <c r="F79" s="47" t="s">
        <v>47</v>
      </c>
      <c r="G79" s="6">
        <v>6000000161</v>
      </c>
      <c r="H79" s="47"/>
      <c r="I79" s="19">
        <f>I80</f>
        <v>2130.9</v>
      </c>
    </row>
    <row r="80" spans="1:9" s="5" customFormat="1" ht="30.75" customHeight="1" x14ac:dyDescent="0.25">
      <c r="A80" s="10" t="s">
        <v>190</v>
      </c>
      <c r="B80" s="56" t="s">
        <v>154</v>
      </c>
      <c r="C80" s="57"/>
      <c r="D80" s="58"/>
      <c r="E80" s="25">
        <v>984</v>
      </c>
      <c r="F80" s="30" t="s">
        <v>47</v>
      </c>
      <c r="G80" s="6">
        <v>6000000161</v>
      </c>
      <c r="H80" s="30" t="s">
        <v>155</v>
      </c>
      <c r="I80" s="15">
        <v>2130.9</v>
      </c>
    </row>
    <row r="81" spans="1:9" s="5" customFormat="1" ht="102.75" customHeight="1" x14ac:dyDescent="0.25">
      <c r="A81" s="11" t="s">
        <v>109</v>
      </c>
      <c r="B81" s="87" t="s">
        <v>209</v>
      </c>
      <c r="C81" s="88"/>
      <c r="D81" s="89"/>
      <c r="E81" s="39">
        <v>984</v>
      </c>
      <c r="F81" s="29" t="s">
        <v>47</v>
      </c>
      <c r="G81" s="6">
        <v>6000000162</v>
      </c>
      <c r="H81" s="49"/>
      <c r="I81" s="50">
        <f>SUM(I82)</f>
        <v>50</v>
      </c>
    </row>
    <row r="82" spans="1:9" s="5" customFormat="1" ht="30.75" customHeight="1" x14ac:dyDescent="0.25">
      <c r="A82" s="11" t="s">
        <v>110</v>
      </c>
      <c r="B82" s="56" t="s">
        <v>154</v>
      </c>
      <c r="C82" s="57"/>
      <c r="D82" s="58"/>
      <c r="E82" s="39">
        <v>984</v>
      </c>
      <c r="F82" s="29" t="s">
        <v>47</v>
      </c>
      <c r="G82" s="6">
        <v>6000000162</v>
      </c>
      <c r="H82" s="49" t="s">
        <v>155</v>
      </c>
      <c r="I82" s="50">
        <v>50</v>
      </c>
    </row>
    <row r="83" spans="1:9" s="5" customFormat="1" ht="110.25" customHeight="1" x14ac:dyDescent="0.25">
      <c r="A83" s="11" t="s">
        <v>170</v>
      </c>
      <c r="B83" s="101" t="s">
        <v>249</v>
      </c>
      <c r="C83" s="88"/>
      <c r="D83" s="89"/>
      <c r="E83" s="24">
        <v>984</v>
      </c>
      <c r="F83" s="28" t="s">
        <v>47</v>
      </c>
      <c r="G83" s="28" t="s">
        <v>240</v>
      </c>
      <c r="H83" s="28"/>
      <c r="I83" s="52">
        <f>I84</f>
        <v>24391.7</v>
      </c>
    </row>
    <row r="84" spans="1:9" ht="30" customHeight="1" x14ac:dyDescent="0.25">
      <c r="A84" s="10" t="s">
        <v>171</v>
      </c>
      <c r="B84" s="56" t="s">
        <v>154</v>
      </c>
      <c r="C84" s="57"/>
      <c r="D84" s="58"/>
      <c r="E84" s="39">
        <v>984</v>
      </c>
      <c r="F84" s="29" t="s">
        <v>47</v>
      </c>
      <c r="G84" s="28" t="s">
        <v>240</v>
      </c>
      <c r="H84" s="29" t="s">
        <v>155</v>
      </c>
      <c r="I84" s="53">
        <v>24391.7</v>
      </c>
    </row>
    <row r="85" spans="1:9" s="5" customFormat="1" ht="128.25" customHeight="1" x14ac:dyDescent="0.25">
      <c r="A85" s="11" t="s">
        <v>172</v>
      </c>
      <c r="B85" s="101" t="s">
        <v>219</v>
      </c>
      <c r="C85" s="102"/>
      <c r="D85" s="103"/>
      <c r="E85" s="24">
        <v>984</v>
      </c>
      <c r="F85" s="28" t="s">
        <v>47</v>
      </c>
      <c r="G85" s="28" t="s">
        <v>241</v>
      </c>
      <c r="H85" s="28"/>
      <c r="I85" s="19">
        <f>I86</f>
        <v>1053.0999999999999</v>
      </c>
    </row>
    <row r="86" spans="1:9" ht="30" customHeight="1" x14ac:dyDescent="0.25">
      <c r="A86" s="10" t="s">
        <v>173</v>
      </c>
      <c r="B86" s="56" t="s">
        <v>154</v>
      </c>
      <c r="C86" s="57"/>
      <c r="D86" s="58"/>
      <c r="E86" s="39">
        <v>984</v>
      </c>
      <c r="F86" s="29" t="s">
        <v>47</v>
      </c>
      <c r="G86" s="28" t="s">
        <v>241</v>
      </c>
      <c r="H86" s="29" t="s">
        <v>155</v>
      </c>
      <c r="I86" s="15">
        <v>1053.0999999999999</v>
      </c>
    </row>
    <row r="87" spans="1:9" ht="98.25" customHeight="1" x14ac:dyDescent="0.25">
      <c r="A87" s="11" t="s">
        <v>174</v>
      </c>
      <c r="B87" s="59" t="s">
        <v>255</v>
      </c>
      <c r="C87" s="90"/>
      <c r="D87" s="91"/>
      <c r="E87" s="12">
        <v>984</v>
      </c>
      <c r="F87" s="13" t="s">
        <v>47</v>
      </c>
      <c r="G87" s="28" t="s">
        <v>244</v>
      </c>
      <c r="H87" s="12"/>
      <c r="I87" s="19">
        <f>I88</f>
        <v>300.60000000000002</v>
      </c>
    </row>
    <row r="88" spans="1:9" ht="30" customHeight="1" x14ac:dyDescent="0.25">
      <c r="A88" s="11" t="s">
        <v>175</v>
      </c>
      <c r="B88" s="56" t="s">
        <v>154</v>
      </c>
      <c r="C88" s="57"/>
      <c r="D88" s="58"/>
      <c r="E88" s="6">
        <v>984</v>
      </c>
      <c r="F88" s="7" t="s">
        <v>47</v>
      </c>
      <c r="G88" s="28" t="s">
        <v>244</v>
      </c>
      <c r="H88" s="6">
        <v>200</v>
      </c>
      <c r="I88" s="15">
        <v>300.60000000000002</v>
      </c>
    </row>
    <row r="89" spans="1:9" s="8" customFormat="1" ht="109.5" customHeight="1" x14ac:dyDescent="0.25">
      <c r="A89" s="11" t="s">
        <v>176</v>
      </c>
      <c r="B89" s="72" t="s">
        <v>256</v>
      </c>
      <c r="C89" s="60"/>
      <c r="D89" s="61"/>
      <c r="E89" s="46">
        <v>984</v>
      </c>
      <c r="F89" s="47" t="s">
        <v>47</v>
      </c>
      <c r="G89" s="28" t="s">
        <v>242</v>
      </c>
      <c r="H89" s="47"/>
      <c r="I89" s="19">
        <f>I90</f>
        <v>2853.1</v>
      </c>
    </row>
    <row r="90" spans="1:9" s="5" customFormat="1" ht="33" customHeight="1" x14ac:dyDescent="0.25">
      <c r="A90" s="10" t="s">
        <v>177</v>
      </c>
      <c r="B90" s="56" t="s">
        <v>154</v>
      </c>
      <c r="C90" s="57"/>
      <c r="D90" s="58"/>
      <c r="E90" s="25">
        <v>984</v>
      </c>
      <c r="F90" s="30" t="s">
        <v>47</v>
      </c>
      <c r="G90" s="28" t="s">
        <v>242</v>
      </c>
      <c r="H90" s="30" t="s">
        <v>155</v>
      </c>
      <c r="I90" s="15">
        <v>2853.1</v>
      </c>
    </row>
    <row r="91" spans="1:9" ht="129" customHeight="1" x14ac:dyDescent="0.25">
      <c r="A91" s="11" t="s">
        <v>176</v>
      </c>
      <c r="B91" s="59" t="s">
        <v>252</v>
      </c>
      <c r="C91" s="60"/>
      <c r="D91" s="61"/>
      <c r="E91" s="38">
        <v>984</v>
      </c>
      <c r="F91" s="48" t="s">
        <v>47</v>
      </c>
      <c r="G91" s="28" t="s">
        <v>243</v>
      </c>
      <c r="H91" s="48"/>
      <c r="I91" s="54">
        <f>I92</f>
        <v>12159.8</v>
      </c>
    </row>
    <row r="92" spans="1:9" s="5" customFormat="1" ht="34.5" customHeight="1" x14ac:dyDescent="0.25">
      <c r="A92" s="11" t="s">
        <v>177</v>
      </c>
      <c r="B92" s="56" t="s">
        <v>154</v>
      </c>
      <c r="C92" s="57"/>
      <c r="D92" s="58"/>
      <c r="E92" s="23">
        <v>984</v>
      </c>
      <c r="F92" s="31" t="s">
        <v>47</v>
      </c>
      <c r="G92" s="28" t="s">
        <v>243</v>
      </c>
      <c r="H92" s="31" t="s">
        <v>155</v>
      </c>
      <c r="I92" s="51">
        <v>12159.8</v>
      </c>
    </row>
    <row r="93" spans="1:9" s="5" customFormat="1" ht="63.75" customHeight="1" x14ac:dyDescent="0.25">
      <c r="A93" s="11" t="s">
        <v>178</v>
      </c>
      <c r="B93" s="87" t="s">
        <v>220</v>
      </c>
      <c r="C93" s="88"/>
      <c r="D93" s="89"/>
      <c r="E93" s="24">
        <v>984</v>
      </c>
      <c r="F93" s="28" t="s">
        <v>47</v>
      </c>
      <c r="G93" s="28" t="s">
        <v>245</v>
      </c>
      <c r="H93" s="28"/>
      <c r="I93" s="19">
        <f>SUM(I94)</f>
        <v>222.2</v>
      </c>
    </row>
    <row r="94" spans="1:9" ht="30" customHeight="1" x14ac:dyDescent="0.25">
      <c r="A94" s="11" t="s">
        <v>179</v>
      </c>
      <c r="B94" s="56" t="s">
        <v>154</v>
      </c>
      <c r="C94" s="57"/>
      <c r="D94" s="58"/>
      <c r="E94" s="39">
        <v>984</v>
      </c>
      <c r="F94" s="29" t="s">
        <v>47</v>
      </c>
      <c r="G94" s="28" t="s">
        <v>245</v>
      </c>
      <c r="H94" s="29" t="s">
        <v>155</v>
      </c>
      <c r="I94" s="15">
        <v>222.2</v>
      </c>
    </row>
    <row r="95" spans="1:9" s="5" customFormat="1" ht="63" customHeight="1" x14ac:dyDescent="0.25">
      <c r="A95" s="11" t="s">
        <v>180</v>
      </c>
      <c r="B95" s="59" t="s">
        <v>283</v>
      </c>
      <c r="C95" s="60"/>
      <c r="D95" s="61"/>
      <c r="E95" s="12">
        <v>984</v>
      </c>
      <c r="F95" s="13" t="s">
        <v>47</v>
      </c>
      <c r="G95" s="28" t="s">
        <v>246</v>
      </c>
      <c r="H95" s="12"/>
      <c r="I95" s="19">
        <f>SUM(I96:I97)</f>
        <v>82530.900000000009</v>
      </c>
    </row>
    <row r="96" spans="1:9" ht="31.5" customHeight="1" x14ac:dyDescent="0.25">
      <c r="A96" s="11" t="s">
        <v>181</v>
      </c>
      <c r="B96" s="56" t="s">
        <v>154</v>
      </c>
      <c r="C96" s="57"/>
      <c r="D96" s="58"/>
      <c r="E96" s="6">
        <v>984</v>
      </c>
      <c r="F96" s="7" t="s">
        <v>47</v>
      </c>
      <c r="G96" s="28" t="s">
        <v>246</v>
      </c>
      <c r="H96" s="6">
        <v>200</v>
      </c>
      <c r="I96" s="15">
        <v>76626.600000000006</v>
      </c>
    </row>
    <row r="97" spans="1:9" ht="20.25" customHeight="1" x14ac:dyDescent="0.25">
      <c r="A97" s="11" t="s">
        <v>247</v>
      </c>
      <c r="B97" s="56" t="s">
        <v>152</v>
      </c>
      <c r="C97" s="92"/>
      <c r="D97" s="93"/>
      <c r="E97" s="6">
        <v>984</v>
      </c>
      <c r="F97" s="7" t="s">
        <v>47</v>
      </c>
      <c r="G97" s="28" t="s">
        <v>246</v>
      </c>
      <c r="H97" s="6">
        <v>800</v>
      </c>
      <c r="I97" s="15">
        <v>5904.3</v>
      </c>
    </row>
    <row r="98" spans="1:9" ht="18" customHeight="1" x14ac:dyDescent="0.25">
      <c r="A98" s="9" t="s">
        <v>48</v>
      </c>
      <c r="B98" s="68" t="s">
        <v>49</v>
      </c>
      <c r="C98" s="69"/>
      <c r="D98" s="70"/>
      <c r="E98" s="2">
        <v>984</v>
      </c>
      <c r="F98" s="3" t="s">
        <v>50</v>
      </c>
      <c r="G98" s="6"/>
      <c r="H98" s="6"/>
      <c r="I98" s="26">
        <f t="shared" ref="I98:I100" si="0">I99</f>
        <v>320.8</v>
      </c>
    </row>
    <row r="99" spans="1:9" s="5" customFormat="1" ht="34.5" customHeight="1" x14ac:dyDescent="0.25">
      <c r="A99" s="20" t="s">
        <v>51</v>
      </c>
      <c r="B99" s="123" t="s">
        <v>52</v>
      </c>
      <c r="C99" s="124"/>
      <c r="D99" s="125"/>
      <c r="E99" s="16">
        <v>984</v>
      </c>
      <c r="F99" s="17" t="s">
        <v>53</v>
      </c>
      <c r="G99" s="12"/>
      <c r="H99" s="12"/>
      <c r="I99" s="27">
        <f t="shared" si="0"/>
        <v>320.8</v>
      </c>
    </row>
    <row r="100" spans="1:9" ht="80.25" customHeight="1" x14ac:dyDescent="0.25">
      <c r="A100" s="11" t="s">
        <v>54</v>
      </c>
      <c r="B100" s="59" t="s">
        <v>253</v>
      </c>
      <c r="C100" s="60"/>
      <c r="D100" s="61"/>
      <c r="E100" s="12">
        <v>984</v>
      </c>
      <c r="F100" s="13" t="s">
        <v>53</v>
      </c>
      <c r="G100" s="12">
        <v>4100000170</v>
      </c>
      <c r="H100" s="12"/>
      <c r="I100" s="19">
        <f t="shared" si="0"/>
        <v>320.8</v>
      </c>
    </row>
    <row r="101" spans="1:9" s="5" customFormat="1" ht="34.5" customHeight="1" x14ac:dyDescent="0.25">
      <c r="A101" s="10" t="s">
        <v>55</v>
      </c>
      <c r="B101" s="56" t="s">
        <v>154</v>
      </c>
      <c r="C101" s="57"/>
      <c r="D101" s="58"/>
      <c r="E101" s="6">
        <v>984</v>
      </c>
      <c r="F101" s="7" t="s">
        <v>53</v>
      </c>
      <c r="G101" s="12">
        <v>4100000170</v>
      </c>
      <c r="H101" s="6">
        <v>200</v>
      </c>
      <c r="I101" s="15">
        <v>320.8</v>
      </c>
    </row>
    <row r="102" spans="1:9" ht="17.25" customHeight="1" x14ac:dyDescent="0.25">
      <c r="A102" s="2" t="s">
        <v>56</v>
      </c>
      <c r="B102" s="133" t="s">
        <v>57</v>
      </c>
      <c r="C102" s="134"/>
      <c r="D102" s="135"/>
      <c r="E102" s="2">
        <v>984</v>
      </c>
      <c r="F102" s="3" t="s">
        <v>58</v>
      </c>
      <c r="G102" s="2"/>
      <c r="H102" s="2"/>
      <c r="I102" s="26">
        <f>SUM(I103+I106)</f>
        <v>3306</v>
      </c>
    </row>
    <row r="103" spans="1:9" ht="30.75" customHeight="1" x14ac:dyDescent="0.25">
      <c r="A103" s="16" t="s">
        <v>59</v>
      </c>
      <c r="B103" s="136" t="s">
        <v>134</v>
      </c>
      <c r="C103" s="137"/>
      <c r="D103" s="138"/>
      <c r="E103" s="16">
        <v>984</v>
      </c>
      <c r="F103" s="17" t="s">
        <v>133</v>
      </c>
      <c r="G103" s="16"/>
      <c r="H103" s="16"/>
      <c r="I103" s="27">
        <f>I104</f>
        <v>169.5</v>
      </c>
    </row>
    <row r="104" spans="1:9" s="5" customFormat="1" ht="160.5" customHeight="1" x14ac:dyDescent="0.25">
      <c r="A104" s="12" t="s">
        <v>62</v>
      </c>
      <c r="B104" s="87" t="s">
        <v>210</v>
      </c>
      <c r="C104" s="88"/>
      <c r="D104" s="89"/>
      <c r="E104" s="12">
        <v>984</v>
      </c>
      <c r="F104" s="13" t="s">
        <v>133</v>
      </c>
      <c r="G104" s="12">
        <v>4280000180</v>
      </c>
      <c r="H104" s="12"/>
      <c r="I104" s="19">
        <f>I105</f>
        <v>169.5</v>
      </c>
    </row>
    <row r="105" spans="1:9" s="5" customFormat="1" ht="30" customHeight="1" x14ac:dyDescent="0.25">
      <c r="A105" s="6" t="s">
        <v>63</v>
      </c>
      <c r="B105" s="56" t="s">
        <v>154</v>
      </c>
      <c r="C105" s="57"/>
      <c r="D105" s="58"/>
      <c r="E105" s="6">
        <v>984</v>
      </c>
      <c r="F105" s="7" t="s">
        <v>133</v>
      </c>
      <c r="G105" s="12">
        <v>4280000180</v>
      </c>
      <c r="H105" s="6">
        <v>200</v>
      </c>
      <c r="I105" s="15">
        <v>169.5</v>
      </c>
    </row>
    <row r="106" spans="1:9" ht="19.5" customHeight="1" x14ac:dyDescent="0.25">
      <c r="A106" s="21" t="s">
        <v>135</v>
      </c>
      <c r="B106" s="123" t="s">
        <v>60</v>
      </c>
      <c r="C106" s="124"/>
      <c r="D106" s="125"/>
      <c r="E106" s="16">
        <v>984</v>
      </c>
      <c r="F106" s="17" t="s">
        <v>61</v>
      </c>
      <c r="G106" s="16"/>
      <c r="H106" s="16"/>
      <c r="I106" s="27">
        <f>SUM(I107+I109+I111+I113)</f>
        <v>3136.5</v>
      </c>
    </row>
    <row r="107" spans="1:9" ht="68.25" customHeight="1" x14ac:dyDescent="0.25">
      <c r="A107" s="12" t="s">
        <v>137</v>
      </c>
      <c r="B107" s="59" t="s">
        <v>251</v>
      </c>
      <c r="C107" s="60"/>
      <c r="D107" s="61"/>
      <c r="E107" s="12">
        <v>984</v>
      </c>
      <c r="F107" s="13" t="s">
        <v>61</v>
      </c>
      <c r="G107" s="6">
        <v>7950000190</v>
      </c>
      <c r="H107" s="12"/>
      <c r="I107" s="19">
        <f>I108</f>
        <v>465</v>
      </c>
    </row>
    <row r="108" spans="1:9" ht="32.25" customHeight="1" x14ac:dyDescent="0.25">
      <c r="A108" s="6" t="s">
        <v>138</v>
      </c>
      <c r="B108" s="56" t="s">
        <v>154</v>
      </c>
      <c r="C108" s="57"/>
      <c r="D108" s="58"/>
      <c r="E108" s="6">
        <v>984</v>
      </c>
      <c r="F108" s="7" t="s">
        <v>61</v>
      </c>
      <c r="G108" s="6">
        <v>7950000190</v>
      </c>
      <c r="H108" s="6">
        <v>200</v>
      </c>
      <c r="I108" s="15">
        <v>465</v>
      </c>
    </row>
    <row r="109" spans="1:9" ht="80.25" customHeight="1" x14ac:dyDescent="0.25">
      <c r="A109" s="12" t="s">
        <v>139</v>
      </c>
      <c r="B109" s="59" t="s">
        <v>214</v>
      </c>
      <c r="C109" s="60"/>
      <c r="D109" s="61"/>
      <c r="E109" s="12">
        <v>984</v>
      </c>
      <c r="F109" s="13" t="s">
        <v>61</v>
      </c>
      <c r="G109" s="12">
        <v>7950000490</v>
      </c>
      <c r="H109" s="16"/>
      <c r="I109" s="19">
        <f>SUM(I110)</f>
        <v>200</v>
      </c>
    </row>
    <row r="110" spans="1:9" ht="33.75" customHeight="1" x14ac:dyDescent="0.25">
      <c r="A110" s="12" t="s">
        <v>140</v>
      </c>
      <c r="B110" s="56" t="s">
        <v>154</v>
      </c>
      <c r="C110" s="57"/>
      <c r="D110" s="58"/>
      <c r="E110" s="6">
        <v>984</v>
      </c>
      <c r="F110" s="7" t="s">
        <v>61</v>
      </c>
      <c r="G110" s="12">
        <v>7950000490</v>
      </c>
      <c r="H110" s="6">
        <v>200</v>
      </c>
      <c r="I110" s="15">
        <v>200</v>
      </c>
    </row>
    <row r="111" spans="1:9" ht="126.75" customHeight="1" x14ac:dyDescent="0.25">
      <c r="A111" s="12" t="s">
        <v>141</v>
      </c>
      <c r="B111" s="59" t="s">
        <v>250</v>
      </c>
      <c r="C111" s="60"/>
      <c r="D111" s="61"/>
      <c r="E111" s="12">
        <v>984</v>
      </c>
      <c r="F111" s="13" t="s">
        <v>61</v>
      </c>
      <c r="G111" s="6">
        <v>7950000530</v>
      </c>
      <c r="H111" s="12"/>
      <c r="I111" s="19">
        <f>I112</f>
        <v>286.5</v>
      </c>
    </row>
    <row r="112" spans="1:9" ht="33.75" customHeight="1" x14ac:dyDescent="0.25">
      <c r="A112" s="6" t="s">
        <v>142</v>
      </c>
      <c r="B112" s="56" t="s">
        <v>154</v>
      </c>
      <c r="C112" s="57"/>
      <c r="D112" s="58"/>
      <c r="E112" s="6">
        <v>984</v>
      </c>
      <c r="F112" s="7" t="s">
        <v>61</v>
      </c>
      <c r="G112" s="6">
        <v>7950000530</v>
      </c>
      <c r="H112" s="6">
        <v>200</v>
      </c>
      <c r="I112" s="15">
        <v>286.5</v>
      </c>
    </row>
    <row r="113" spans="1:9" ht="81" customHeight="1" x14ac:dyDescent="0.25">
      <c r="A113" s="12" t="s">
        <v>211</v>
      </c>
      <c r="B113" s="59" t="s">
        <v>221</v>
      </c>
      <c r="C113" s="60"/>
      <c r="D113" s="61"/>
      <c r="E113" s="12">
        <v>984</v>
      </c>
      <c r="F113" s="13" t="s">
        <v>61</v>
      </c>
      <c r="G113" s="6">
        <v>7950000560</v>
      </c>
      <c r="H113" s="12"/>
      <c r="I113" s="19">
        <f>I114</f>
        <v>2185</v>
      </c>
    </row>
    <row r="114" spans="1:9" s="5" customFormat="1" ht="30.75" customHeight="1" x14ac:dyDescent="0.25">
      <c r="A114" s="6" t="s">
        <v>212</v>
      </c>
      <c r="B114" s="56" t="s">
        <v>154</v>
      </c>
      <c r="C114" s="57"/>
      <c r="D114" s="58"/>
      <c r="E114" s="6">
        <v>984</v>
      </c>
      <c r="F114" s="7" t="s">
        <v>61</v>
      </c>
      <c r="G114" s="6">
        <v>7950000560</v>
      </c>
      <c r="H114" s="6">
        <v>200</v>
      </c>
      <c r="I114" s="15">
        <v>2185</v>
      </c>
    </row>
    <row r="115" spans="1:9" ht="17.25" customHeight="1" x14ac:dyDescent="0.25">
      <c r="A115" s="2" t="s">
        <v>64</v>
      </c>
      <c r="B115" s="97" t="s">
        <v>65</v>
      </c>
      <c r="C115" s="97"/>
      <c r="D115" s="97"/>
      <c r="E115" s="2">
        <v>984</v>
      </c>
      <c r="F115" s="3" t="s">
        <v>66</v>
      </c>
      <c r="G115" s="2"/>
      <c r="H115" s="6"/>
      <c r="I115" s="26">
        <f>I116</f>
        <v>19973.8</v>
      </c>
    </row>
    <row r="116" spans="1:9" ht="16.5" customHeight="1" x14ac:dyDescent="0.25">
      <c r="A116" s="12" t="s">
        <v>67</v>
      </c>
      <c r="B116" s="77" t="s">
        <v>68</v>
      </c>
      <c r="C116" s="77"/>
      <c r="D116" s="77"/>
      <c r="E116" s="16">
        <v>984</v>
      </c>
      <c r="F116" s="17" t="s">
        <v>69</v>
      </c>
      <c r="G116" s="12"/>
      <c r="H116" s="12"/>
      <c r="I116" s="27">
        <f>SUM(I117+I120+I122+I124)</f>
        <v>19973.8</v>
      </c>
    </row>
    <row r="117" spans="1:9" s="4" customFormat="1" ht="82.5" customHeight="1" x14ac:dyDescent="0.25">
      <c r="A117" s="12" t="s">
        <v>70</v>
      </c>
      <c r="B117" s="142" t="s">
        <v>193</v>
      </c>
      <c r="C117" s="142"/>
      <c r="D117" s="142"/>
      <c r="E117" s="12">
        <v>984</v>
      </c>
      <c r="F117" s="13" t="s">
        <v>69</v>
      </c>
      <c r="G117" s="12">
        <v>4500000462</v>
      </c>
      <c r="H117" s="12"/>
      <c r="I117" s="19">
        <f>SUM(I118:I119)</f>
        <v>10044.799999999999</v>
      </c>
    </row>
    <row r="118" spans="1:9" s="22" customFormat="1" ht="114.75" customHeight="1" x14ac:dyDescent="0.25">
      <c r="A118" s="6" t="s">
        <v>71</v>
      </c>
      <c r="B118" s="56" t="s">
        <v>281</v>
      </c>
      <c r="C118" s="57"/>
      <c r="D118" s="58"/>
      <c r="E118" s="6">
        <v>984</v>
      </c>
      <c r="F118" s="7" t="s">
        <v>69</v>
      </c>
      <c r="G118" s="12">
        <v>4500000462</v>
      </c>
      <c r="H118" s="7" t="s">
        <v>158</v>
      </c>
      <c r="I118" s="51">
        <v>6613.2</v>
      </c>
    </row>
    <row r="119" spans="1:9" s="14" customFormat="1" ht="30" customHeight="1" x14ac:dyDescent="0.25">
      <c r="A119" s="6" t="s">
        <v>126</v>
      </c>
      <c r="B119" s="56" t="s">
        <v>154</v>
      </c>
      <c r="C119" s="57"/>
      <c r="D119" s="58"/>
      <c r="E119" s="6">
        <v>984</v>
      </c>
      <c r="F119" s="7" t="s">
        <v>69</v>
      </c>
      <c r="G119" s="12">
        <v>4500000462</v>
      </c>
      <c r="H119" s="7" t="s">
        <v>155</v>
      </c>
      <c r="I119" s="51">
        <v>3431.6</v>
      </c>
    </row>
    <row r="120" spans="1:9" s="5" customFormat="1" ht="78.75" customHeight="1" x14ac:dyDescent="0.25">
      <c r="A120" s="12" t="s">
        <v>72</v>
      </c>
      <c r="B120" s="142" t="s">
        <v>222</v>
      </c>
      <c r="C120" s="142"/>
      <c r="D120" s="142"/>
      <c r="E120" s="12">
        <v>984</v>
      </c>
      <c r="F120" s="13" t="s">
        <v>69</v>
      </c>
      <c r="G120" s="12">
        <v>7950000200</v>
      </c>
      <c r="H120" s="12"/>
      <c r="I120" s="19">
        <f>SUM(I121)</f>
        <v>6230</v>
      </c>
    </row>
    <row r="121" spans="1:9" s="5" customFormat="1" ht="32.25" customHeight="1" x14ac:dyDescent="0.25">
      <c r="A121" s="6" t="s">
        <v>73</v>
      </c>
      <c r="B121" s="56" t="s">
        <v>154</v>
      </c>
      <c r="C121" s="57"/>
      <c r="D121" s="58"/>
      <c r="E121" s="6">
        <v>984</v>
      </c>
      <c r="F121" s="7" t="s">
        <v>69</v>
      </c>
      <c r="G121" s="12">
        <v>7950000200</v>
      </c>
      <c r="H121" s="6">
        <v>200</v>
      </c>
      <c r="I121" s="15">
        <v>6230</v>
      </c>
    </row>
    <row r="122" spans="1:9" ht="81.75" customHeight="1" x14ac:dyDescent="0.25">
      <c r="A122" s="12" t="s">
        <v>74</v>
      </c>
      <c r="B122" s="59" t="s">
        <v>223</v>
      </c>
      <c r="C122" s="60"/>
      <c r="D122" s="61"/>
      <c r="E122" s="12">
        <v>984</v>
      </c>
      <c r="F122" s="13" t="s">
        <v>69</v>
      </c>
      <c r="G122" s="12">
        <v>7950000210</v>
      </c>
      <c r="H122" s="12"/>
      <c r="I122" s="19">
        <f>I123</f>
        <v>929</v>
      </c>
    </row>
    <row r="123" spans="1:9" s="5" customFormat="1" ht="30" customHeight="1" x14ac:dyDescent="0.25">
      <c r="A123" s="6" t="s">
        <v>75</v>
      </c>
      <c r="B123" s="56" t="s">
        <v>154</v>
      </c>
      <c r="C123" s="57"/>
      <c r="D123" s="58"/>
      <c r="E123" s="6">
        <v>984</v>
      </c>
      <c r="F123" s="7" t="s">
        <v>69</v>
      </c>
      <c r="G123" s="12">
        <v>7950000210</v>
      </c>
      <c r="H123" s="6">
        <v>200</v>
      </c>
      <c r="I123" s="15">
        <v>929</v>
      </c>
    </row>
    <row r="124" spans="1:9" ht="81.75" customHeight="1" x14ac:dyDescent="0.25">
      <c r="A124" s="12" t="s">
        <v>143</v>
      </c>
      <c r="B124" s="59" t="s">
        <v>221</v>
      </c>
      <c r="C124" s="60"/>
      <c r="D124" s="61"/>
      <c r="E124" s="12">
        <v>984</v>
      </c>
      <c r="F124" s="13" t="s">
        <v>69</v>
      </c>
      <c r="G124" s="12">
        <v>7950000560</v>
      </c>
      <c r="H124" s="12"/>
      <c r="I124" s="19">
        <f>SUM(I125)</f>
        <v>2770</v>
      </c>
    </row>
    <row r="125" spans="1:9" ht="32.25" customHeight="1" x14ac:dyDescent="0.25">
      <c r="A125" s="6" t="s">
        <v>144</v>
      </c>
      <c r="B125" s="56" t="s">
        <v>154</v>
      </c>
      <c r="C125" s="57"/>
      <c r="D125" s="58"/>
      <c r="E125" s="6">
        <v>984</v>
      </c>
      <c r="F125" s="7" t="s">
        <v>69</v>
      </c>
      <c r="G125" s="12">
        <v>7950000560</v>
      </c>
      <c r="H125" s="6">
        <v>200</v>
      </c>
      <c r="I125" s="15">
        <v>2770</v>
      </c>
    </row>
    <row r="126" spans="1:9" s="5" customFormat="1" ht="18.75" customHeight="1" x14ac:dyDescent="0.25">
      <c r="A126" s="2" t="s">
        <v>76</v>
      </c>
      <c r="B126" s="68" t="s">
        <v>77</v>
      </c>
      <c r="C126" s="69"/>
      <c r="D126" s="70"/>
      <c r="E126" s="2">
        <v>984</v>
      </c>
      <c r="F126" s="2">
        <v>1000</v>
      </c>
      <c r="G126" s="2"/>
      <c r="H126" s="2"/>
      <c r="I126" s="26">
        <f>SUM(I127+I130)</f>
        <v>18332</v>
      </c>
    </row>
    <row r="127" spans="1:9" ht="19.5" customHeight="1" x14ac:dyDescent="0.25">
      <c r="A127" s="16" t="s">
        <v>78</v>
      </c>
      <c r="B127" s="136" t="s">
        <v>101</v>
      </c>
      <c r="C127" s="137"/>
      <c r="D127" s="138"/>
      <c r="E127" s="16">
        <v>984</v>
      </c>
      <c r="F127" s="16">
        <v>1003</v>
      </c>
      <c r="G127" s="16"/>
      <c r="H127" s="16"/>
      <c r="I127" s="27">
        <f>I128</f>
        <v>770.8</v>
      </c>
    </row>
    <row r="128" spans="1:9" s="5" customFormat="1" ht="162.75" customHeight="1" x14ac:dyDescent="0.25">
      <c r="A128" s="12" t="s">
        <v>80</v>
      </c>
      <c r="B128" s="87" t="s">
        <v>107</v>
      </c>
      <c r="C128" s="88"/>
      <c r="D128" s="89"/>
      <c r="E128" s="12">
        <v>984</v>
      </c>
      <c r="F128" s="12">
        <v>1003</v>
      </c>
      <c r="G128" s="12">
        <v>5050000230</v>
      </c>
      <c r="H128" s="12"/>
      <c r="I128" s="19">
        <f>I129</f>
        <v>770.8</v>
      </c>
    </row>
    <row r="129" spans="1:9" s="5" customFormat="1" ht="30.75" customHeight="1" x14ac:dyDescent="0.25">
      <c r="A129" s="6" t="s">
        <v>81</v>
      </c>
      <c r="B129" s="143" t="s">
        <v>159</v>
      </c>
      <c r="C129" s="144"/>
      <c r="D129" s="145"/>
      <c r="E129" s="6">
        <v>984</v>
      </c>
      <c r="F129" s="6">
        <v>1003</v>
      </c>
      <c r="G129" s="12">
        <v>5050000230</v>
      </c>
      <c r="H129" s="7" t="s">
        <v>160</v>
      </c>
      <c r="I129" s="15">
        <v>770.8</v>
      </c>
    </row>
    <row r="130" spans="1:9" s="5" customFormat="1" ht="12.75" customHeight="1" x14ac:dyDescent="0.25">
      <c r="A130" s="16" t="s">
        <v>111</v>
      </c>
      <c r="B130" s="152" t="s">
        <v>79</v>
      </c>
      <c r="C130" s="153"/>
      <c r="D130" s="154"/>
      <c r="E130" s="16">
        <v>984</v>
      </c>
      <c r="F130" s="16">
        <v>1004</v>
      </c>
      <c r="G130" s="12"/>
      <c r="H130" s="12"/>
      <c r="I130" s="27">
        <f>SUM(I131+I133)</f>
        <v>17561.2</v>
      </c>
    </row>
    <row r="131" spans="1:9" s="5" customFormat="1" ht="80.25" customHeight="1" x14ac:dyDescent="0.25">
      <c r="A131" s="12" t="s">
        <v>112</v>
      </c>
      <c r="B131" s="142" t="s">
        <v>277</v>
      </c>
      <c r="C131" s="142"/>
      <c r="D131" s="142"/>
      <c r="E131" s="12">
        <v>984</v>
      </c>
      <c r="F131" s="12">
        <v>1004</v>
      </c>
      <c r="G131" s="13" t="s">
        <v>263</v>
      </c>
      <c r="H131" s="12"/>
      <c r="I131" s="19">
        <f>I132</f>
        <v>11935.6</v>
      </c>
    </row>
    <row r="132" spans="1:9" ht="17.25" customHeight="1" x14ac:dyDescent="0.25">
      <c r="A132" s="6" t="s">
        <v>113</v>
      </c>
      <c r="B132" s="143" t="s">
        <v>159</v>
      </c>
      <c r="C132" s="144"/>
      <c r="D132" s="145"/>
      <c r="E132" s="6">
        <v>984</v>
      </c>
      <c r="F132" s="6">
        <v>1004</v>
      </c>
      <c r="G132" s="13" t="s">
        <v>263</v>
      </c>
      <c r="H132" s="6">
        <v>300</v>
      </c>
      <c r="I132" s="15">
        <v>11935.6</v>
      </c>
    </row>
    <row r="133" spans="1:9" s="5" customFormat="1" ht="63" customHeight="1" x14ac:dyDescent="0.25">
      <c r="A133" s="12" t="s">
        <v>114</v>
      </c>
      <c r="B133" s="142" t="s">
        <v>278</v>
      </c>
      <c r="C133" s="142"/>
      <c r="D133" s="142"/>
      <c r="E133" s="12">
        <v>984</v>
      </c>
      <c r="F133" s="12">
        <v>1004</v>
      </c>
      <c r="G133" s="13" t="s">
        <v>264</v>
      </c>
      <c r="H133" s="12"/>
      <c r="I133" s="19">
        <f>I134</f>
        <v>5625.6</v>
      </c>
    </row>
    <row r="134" spans="1:9" s="5" customFormat="1" ht="16.5" customHeight="1" x14ac:dyDescent="0.25">
      <c r="A134" s="6" t="s">
        <v>115</v>
      </c>
      <c r="B134" s="143" t="s">
        <v>159</v>
      </c>
      <c r="C134" s="144"/>
      <c r="D134" s="145"/>
      <c r="E134" s="6">
        <v>984</v>
      </c>
      <c r="F134" s="6">
        <v>1004</v>
      </c>
      <c r="G134" s="13" t="s">
        <v>264</v>
      </c>
      <c r="H134" s="6">
        <v>300</v>
      </c>
      <c r="I134" s="15">
        <v>5625.6</v>
      </c>
    </row>
    <row r="135" spans="1:9" ht="18" customHeight="1" x14ac:dyDescent="0.25">
      <c r="A135" s="2" t="s">
        <v>82</v>
      </c>
      <c r="B135" s="97" t="s">
        <v>83</v>
      </c>
      <c r="C135" s="97"/>
      <c r="D135" s="97"/>
      <c r="E135" s="2">
        <v>984</v>
      </c>
      <c r="F135" s="3" t="s">
        <v>84</v>
      </c>
      <c r="G135" s="2"/>
      <c r="H135" s="2"/>
      <c r="I135" s="26">
        <f>SUM(I136+I140)</f>
        <v>16669.400000000001</v>
      </c>
    </row>
    <row r="136" spans="1:9" ht="17.25" customHeight="1" x14ac:dyDescent="0.25">
      <c r="A136" s="16" t="s">
        <v>85</v>
      </c>
      <c r="B136" s="139" t="s">
        <v>86</v>
      </c>
      <c r="C136" s="140"/>
      <c r="D136" s="141"/>
      <c r="E136" s="16">
        <v>984</v>
      </c>
      <c r="F136" s="17" t="s">
        <v>87</v>
      </c>
      <c r="G136" s="16"/>
      <c r="H136" s="16"/>
      <c r="I136" s="27">
        <f>SUM(I137)</f>
        <v>16469.400000000001</v>
      </c>
    </row>
    <row r="137" spans="1:9" s="5" customFormat="1" ht="66" customHeight="1" x14ac:dyDescent="0.25">
      <c r="A137" s="12" t="s">
        <v>88</v>
      </c>
      <c r="B137" s="72" t="s">
        <v>194</v>
      </c>
      <c r="C137" s="104"/>
      <c r="D137" s="105"/>
      <c r="E137" s="12">
        <v>984</v>
      </c>
      <c r="F137" s="13" t="s">
        <v>87</v>
      </c>
      <c r="G137" s="6">
        <v>4870000463</v>
      </c>
      <c r="H137" s="12"/>
      <c r="I137" s="19">
        <f>SUM(I138:I139)</f>
        <v>16469.400000000001</v>
      </c>
    </row>
    <row r="138" spans="1:9" s="5" customFormat="1" ht="95.25" customHeight="1" x14ac:dyDescent="0.25">
      <c r="A138" s="6" t="s">
        <v>89</v>
      </c>
      <c r="B138" s="56" t="s">
        <v>284</v>
      </c>
      <c r="C138" s="57"/>
      <c r="D138" s="58"/>
      <c r="E138" s="6">
        <v>984</v>
      </c>
      <c r="F138" s="7" t="s">
        <v>87</v>
      </c>
      <c r="G138" s="6">
        <v>4870000463</v>
      </c>
      <c r="H138" s="6">
        <v>100</v>
      </c>
      <c r="I138" s="15">
        <v>7830.9</v>
      </c>
    </row>
    <row r="139" spans="1:9" s="5" customFormat="1" ht="34.5" customHeight="1" x14ac:dyDescent="0.25">
      <c r="A139" s="6" t="s">
        <v>213</v>
      </c>
      <c r="B139" s="56" t="s">
        <v>192</v>
      </c>
      <c r="C139" s="57"/>
      <c r="D139" s="58"/>
      <c r="E139" s="6">
        <v>984</v>
      </c>
      <c r="F139" s="7" t="s">
        <v>87</v>
      </c>
      <c r="G139" s="6">
        <v>4870000463</v>
      </c>
      <c r="H139" s="6">
        <v>200</v>
      </c>
      <c r="I139" s="15">
        <v>8638.5</v>
      </c>
    </row>
    <row r="140" spans="1:9" ht="31.5" customHeight="1" x14ac:dyDescent="0.25">
      <c r="A140" s="16" t="s">
        <v>90</v>
      </c>
      <c r="B140" s="139" t="s">
        <v>145</v>
      </c>
      <c r="C140" s="140"/>
      <c r="D140" s="141"/>
      <c r="E140" s="16">
        <v>984</v>
      </c>
      <c r="F140" s="17" t="s">
        <v>146</v>
      </c>
      <c r="G140" s="16"/>
      <c r="H140" s="16"/>
      <c r="I140" s="27">
        <f>SUM(I141)</f>
        <v>200</v>
      </c>
    </row>
    <row r="141" spans="1:9" ht="82.5" customHeight="1" x14ac:dyDescent="0.25">
      <c r="A141" s="12" t="s">
        <v>91</v>
      </c>
      <c r="B141" s="59" t="s">
        <v>221</v>
      </c>
      <c r="C141" s="60"/>
      <c r="D141" s="61"/>
      <c r="E141" s="12">
        <v>984</v>
      </c>
      <c r="F141" s="13" t="s">
        <v>146</v>
      </c>
      <c r="G141" s="12">
        <v>7950000560</v>
      </c>
      <c r="H141" s="12"/>
      <c r="I141" s="19">
        <f>SUM(I142:I142)</f>
        <v>200</v>
      </c>
    </row>
    <row r="142" spans="1:9" ht="34.5" customHeight="1" x14ac:dyDescent="0.25">
      <c r="A142" s="6" t="s">
        <v>120</v>
      </c>
      <c r="B142" s="56" t="s">
        <v>154</v>
      </c>
      <c r="C142" s="57"/>
      <c r="D142" s="58"/>
      <c r="E142" s="6">
        <v>984</v>
      </c>
      <c r="F142" s="7" t="s">
        <v>146</v>
      </c>
      <c r="G142" s="12">
        <v>7950000560</v>
      </c>
      <c r="H142" s="6">
        <v>200</v>
      </c>
      <c r="I142" s="15">
        <v>200</v>
      </c>
    </row>
    <row r="143" spans="1:9" ht="15.75" x14ac:dyDescent="0.25">
      <c r="A143" s="2" t="s">
        <v>92</v>
      </c>
      <c r="B143" s="78" t="s">
        <v>93</v>
      </c>
      <c r="C143" s="108"/>
      <c r="D143" s="109"/>
      <c r="E143" s="2">
        <v>984</v>
      </c>
      <c r="F143" s="2">
        <v>1200</v>
      </c>
      <c r="G143" s="2"/>
      <c r="H143" s="2"/>
      <c r="I143" s="26">
        <f>SUM(I144)</f>
        <v>2157.4</v>
      </c>
    </row>
    <row r="144" spans="1:9" ht="15" customHeight="1" x14ac:dyDescent="0.25">
      <c r="A144" s="16" t="s">
        <v>94</v>
      </c>
      <c r="B144" s="149" t="s">
        <v>95</v>
      </c>
      <c r="C144" s="150"/>
      <c r="D144" s="151"/>
      <c r="E144" s="16">
        <v>984</v>
      </c>
      <c r="F144" s="17" t="s">
        <v>96</v>
      </c>
      <c r="G144" s="16"/>
      <c r="H144" s="12"/>
      <c r="I144" s="27">
        <f>SUM(I145)</f>
        <v>2157.4</v>
      </c>
    </row>
    <row r="145" spans="1:9" ht="78" customHeight="1" x14ac:dyDescent="0.25">
      <c r="A145" s="13" t="s">
        <v>97</v>
      </c>
      <c r="B145" s="59" t="s">
        <v>265</v>
      </c>
      <c r="C145" s="60"/>
      <c r="D145" s="61"/>
      <c r="E145" s="12">
        <v>984</v>
      </c>
      <c r="F145" s="13" t="s">
        <v>96</v>
      </c>
      <c r="G145" s="13" t="s">
        <v>259</v>
      </c>
      <c r="H145" s="12"/>
      <c r="I145" s="19">
        <f>SUM(I146:I146)</f>
        <v>2157.4</v>
      </c>
    </row>
    <row r="146" spans="1:9" ht="33" customHeight="1" x14ac:dyDescent="0.25">
      <c r="A146" s="6" t="s">
        <v>127</v>
      </c>
      <c r="B146" s="56" t="s">
        <v>154</v>
      </c>
      <c r="C146" s="57"/>
      <c r="D146" s="58"/>
      <c r="E146" s="6">
        <v>984</v>
      </c>
      <c r="F146" s="7" t="s">
        <v>96</v>
      </c>
      <c r="G146" s="13" t="s">
        <v>259</v>
      </c>
      <c r="H146" s="7" t="s">
        <v>155</v>
      </c>
      <c r="I146" s="15">
        <v>2157.4</v>
      </c>
    </row>
    <row r="147" spans="1:9" x14ac:dyDescent="0.25">
      <c r="A147" s="148" t="s">
        <v>98</v>
      </c>
      <c r="B147" s="148"/>
      <c r="C147" s="148"/>
      <c r="D147" s="148"/>
      <c r="E147" s="148"/>
      <c r="F147" s="148"/>
      <c r="G147" s="148"/>
      <c r="H147" s="148"/>
      <c r="I147" s="26">
        <f>SUM(I10+I21)</f>
        <v>364849.80000000005</v>
      </c>
    </row>
    <row r="148" spans="1:9" x14ac:dyDescent="0.25">
      <c r="B148" s="146"/>
      <c r="C148" s="146"/>
    </row>
    <row r="149" spans="1:9" x14ac:dyDescent="0.25">
      <c r="B149" s="147"/>
      <c r="C149" s="147"/>
      <c r="D149" s="146"/>
      <c r="E149" s="146"/>
      <c r="F149" s="146"/>
      <c r="G149" s="146"/>
      <c r="H149" s="146"/>
    </row>
    <row r="150" spans="1:9" x14ac:dyDescent="0.25">
      <c r="B150" s="146"/>
      <c r="C150" s="146"/>
    </row>
    <row r="151" spans="1:9" x14ac:dyDescent="0.25">
      <c r="B151" s="147"/>
      <c r="C151" s="147"/>
      <c r="D151" s="147"/>
      <c r="E151" s="147"/>
      <c r="F151" s="147"/>
      <c r="G151" s="147"/>
      <c r="H151" s="147"/>
    </row>
    <row r="152" spans="1:9" x14ac:dyDescent="0.25">
      <c r="B152" s="146"/>
      <c r="C152" s="146"/>
    </row>
    <row r="153" spans="1:9" x14ac:dyDescent="0.25">
      <c r="B153" s="146"/>
      <c r="C153" s="146"/>
      <c r="D153" s="43"/>
    </row>
    <row r="154" spans="1:9" x14ac:dyDescent="0.25">
      <c r="B154" s="146"/>
      <c r="C154" s="146"/>
      <c r="D154" s="45"/>
    </row>
    <row r="155" spans="1:9" x14ac:dyDescent="0.25">
      <c r="B155" s="146"/>
      <c r="C155" s="146"/>
      <c r="D155" s="45"/>
    </row>
    <row r="156" spans="1:9" x14ac:dyDescent="0.25">
      <c r="B156" s="146"/>
      <c r="C156" s="146"/>
      <c r="D156" s="45"/>
    </row>
    <row r="157" spans="1:9" x14ac:dyDescent="0.25">
      <c r="B157" s="146"/>
      <c r="C157" s="146"/>
    </row>
    <row r="158" spans="1:9" x14ac:dyDescent="0.25">
      <c r="B158" s="146"/>
      <c r="C158" s="146"/>
    </row>
    <row r="159" spans="1:9" x14ac:dyDescent="0.25">
      <c r="B159" s="146"/>
      <c r="C159" s="146"/>
    </row>
    <row r="160" spans="1:9" x14ac:dyDescent="0.25">
      <c r="B160" s="146"/>
      <c r="C160" s="146"/>
    </row>
    <row r="161" spans="2:3" x14ac:dyDescent="0.25">
      <c r="B161" s="146"/>
      <c r="C161" s="146"/>
    </row>
    <row r="162" spans="2:3" x14ac:dyDescent="0.25">
      <c r="B162" s="146"/>
      <c r="C162" s="146"/>
    </row>
    <row r="163" spans="2:3" x14ac:dyDescent="0.25">
      <c r="B163" s="146"/>
      <c r="C163" s="146"/>
    </row>
  </sheetData>
  <mergeCells count="164">
    <mergeCell ref="B163:C163"/>
    <mergeCell ref="B155:C155"/>
    <mergeCell ref="B156:C156"/>
    <mergeCell ref="B161:C161"/>
    <mergeCell ref="B162:C162"/>
    <mergeCell ref="B134:D134"/>
    <mergeCell ref="B116:D116"/>
    <mergeCell ref="B118:D118"/>
    <mergeCell ref="B126:D126"/>
    <mergeCell ref="B128:D128"/>
    <mergeCell ref="B133:D133"/>
    <mergeCell ref="B130:D130"/>
    <mergeCell ref="B152:C152"/>
    <mergeCell ref="B135:D135"/>
    <mergeCell ref="B153:C153"/>
    <mergeCell ref="B127:D127"/>
    <mergeCell ref="B138:D138"/>
    <mergeCell ref="B124:D124"/>
    <mergeCell ref="B125:D125"/>
    <mergeCell ref="B146:D146"/>
    <mergeCell ref="B160:C160"/>
    <mergeCell ref="B157:C157"/>
    <mergeCell ref="B154:C154"/>
    <mergeCell ref="B158:C158"/>
    <mergeCell ref="B159:C159"/>
    <mergeCell ref="B149:H149"/>
    <mergeCell ref="B150:C150"/>
    <mergeCell ref="B148:C148"/>
    <mergeCell ref="B151:H151"/>
    <mergeCell ref="A147:H147"/>
    <mergeCell ref="B129:D129"/>
    <mergeCell ref="B145:D145"/>
    <mergeCell ref="B143:D143"/>
    <mergeCell ref="B144:D144"/>
    <mergeCell ref="B115:D115"/>
    <mergeCell ref="B140:D140"/>
    <mergeCell ref="B141:D141"/>
    <mergeCell ref="B131:D131"/>
    <mergeCell ref="B117:D117"/>
    <mergeCell ref="B132:D132"/>
    <mergeCell ref="B119:D119"/>
    <mergeCell ref="B142:D142"/>
    <mergeCell ref="B137:D137"/>
    <mergeCell ref="B123:D123"/>
    <mergeCell ref="B122:D122"/>
    <mergeCell ref="B139:D139"/>
    <mergeCell ref="B136:D136"/>
    <mergeCell ref="B121:D121"/>
    <mergeCell ref="B120:D120"/>
    <mergeCell ref="B104:D104"/>
    <mergeCell ref="B105:D105"/>
    <mergeCell ref="B98:D98"/>
    <mergeCell ref="B112:D112"/>
    <mergeCell ref="B113:D113"/>
    <mergeCell ref="B114:D114"/>
    <mergeCell ref="B95:D95"/>
    <mergeCell ref="B99:D99"/>
    <mergeCell ref="B101:D101"/>
    <mergeCell ref="B106:D106"/>
    <mergeCell ref="B111:D111"/>
    <mergeCell ref="B100:D100"/>
    <mergeCell ref="B102:D102"/>
    <mergeCell ref="B103:D103"/>
    <mergeCell ref="B96:D96"/>
    <mergeCell ref="B109:D109"/>
    <mergeCell ref="B110:D110"/>
    <mergeCell ref="B97:D97"/>
    <mergeCell ref="E1:H1"/>
    <mergeCell ref="C2:H2"/>
    <mergeCell ref="B11:D11"/>
    <mergeCell ref="B20:D20"/>
    <mergeCell ref="B12:D12"/>
    <mergeCell ref="B13:D13"/>
    <mergeCell ref="B15:D15"/>
    <mergeCell ref="B16:D16"/>
    <mergeCell ref="B17:D17"/>
    <mergeCell ref="B18:D18"/>
    <mergeCell ref="B19:D19"/>
    <mergeCell ref="D6:G6"/>
    <mergeCell ref="B14:D14"/>
    <mergeCell ref="C3:I3"/>
    <mergeCell ref="A4:H4"/>
    <mergeCell ref="I8:I9"/>
    <mergeCell ref="B22:D22"/>
    <mergeCell ref="A8:A9"/>
    <mergeCell ref="B8:D9"/>
    <mergeCell ref="E8:H8"/>
    <mergeCell ref="A5:H5"/>
    <mergeCell ref="B10:D10"/>
    <mergeCell ref="B21:D21"/>
    <mergeCell ref="B24:D24"/>
    <mergeCell ref="B28:D28"/>
    <mergeCell ref="B23:D23"/>
    <mergeCell ref="B27:D27"/>
    <mergeCell ref="B26:D26"/>
    <mergeCell ref="B94:D94"/>
    <mergeCell ref="B32:D32"/>
    <mergeCell ref="B34:D34"/>
    <mergeCell ref="B35:D35"/>
    <mergeCell ref="B36:D36"/>
    <mergeCell ref="B90:D90"/>
    <mergeCell ref="B55:D55"/>
    <mergeCell ref="B56:D56"/>
    <mergeCell ref="B57:D57"/>
    <mergeCell ref="B33:D33"/>
    <mergeCell ref="B92:D92"/>
    <mergeCell ref="B93:D93"/>
    <mergeCell ref="B74:D74"/>
    <mergeCell ref="B70:D70"/>
    <mergeCell ref="B83:D83"/>
    <mergeCell ref="B85:D85"/>
    <mergeCell ref="B86:D86"/>
    <mergeCell ref="B72:D72"/>
    <mergeCell ref="B89:D89"/>
    <mergeCell ref="B68:D68"/>
    <mergeCell ref="B75:D75"/>
    <mergeCell ref="B76:D76"/>
    <mergeCell ref="B77:D77"/>
    <mergeCell ref="B78:D78"/>
    <mergeCell ref="B31:D31"/>
    <mergeCell ref="B69:D69"/>
    <mergeCell ref="B73:D73"/>
    <mergeCell ref="B39:D39"/>
    <mergeCell ref="B40:D40"/>
    <mergeCell ref="B64:D64"/>
    <mergeCell ref="B59:D59"/>
    <mergeCell ref="B91:D91"/>
    <mergeCell ref="B84:D84"/>
    <mergeCell ref="B71:D71"/>
    <mergeCell ref="B67:D67"/>
    <mergeCell ref="B38:D38"/>
    <mergeCell ref="B79:D79"/>
    <mergeCell ref="B80:D80"/>
    <mergeCell ref="B81:D81"/>
    <mergeCell ref="B82:D82"/>
    <mergeCell ref="B87:D87"/>
    <mergeCell ref="B49:D49"/>
    <mergeCell ref="B50:D50"/>
    <mergeCell ref="B51:D51"/>
    <mergeCell ref="B52:D52"/>
    <mergeCell ref="B29:D29"/>
    <mergeCell ref="B30:D30"/>
    <mergeCell ref="B88:D88"/>
    <mergeCell ref="B107:D107"/>
    <mergeCell ref="B108:D108"/>
    <mergeCell ref="B66:D66"/>
    <mergeCell ref="B65:D65"/>
    <mergeCell ref="B25:D25"/>
    <mergeCell ref="B62:D62"/>
    <mergeCell ref="B60:D60"/>
    <mergeCell ref="B63:D63"/>
    <mergeCell ref="B61:D61"/>
    <mergeCell ref="B58:D58"/>
    <mergeCell ref="B41:D41"/>
    <mergeCell ref="B42:D42"/>
    <mergeCell ref="B47:D47"/>
    <mergeCell ref="B48:D48"/>
    <mergeCell ref="B53:D53"/>
    <mergeCell ref="B54:D54"/>
    <mergeCell ref="B43:D43"/>
    <mergeCell ref="B44:D44"/>
    <mergeCell ref="B45:D45"/>
    <mergeCell ref="B46:D46"/>
    <mergeCell ref="B37:D37"/>
  </mergeCells>
  <phoneticPr fontId="0" type="noConversion"/>
  <pageMargins left="0.19685039370078741" right="0.19685039370078741" top="0" bottom="0" header="0.11811023622047245" footer="0.11811023622047245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8" sqref="H8"/>
    </sheetView>
  </sheetViews>
  <sheetFormatPr defaultRowHeight="15" x14ac:dyDescent="0.25"/>
  <cols>
    <col min="1" max="16384" width="9.140625" style="1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расходы по ВР</vt:lpstr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2015-12-22T09:57:49Z</cp:lastPrinted>
  <dcterms:created xsi:type="dcterms:W3CDTF">2011-06-28T07:51:13Z</dcterms:created>
  <dcterms:modified xsi:type="dcterms:W3CDTF">2015-12-22T11:24:26Z</dcterms:modified>
</cp:coreProperties>
</file>